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30" windowWidth="19425" windowHeight="10965"/>
  </bookViews>
  <sheets>
    <sheet name="Универсальный отчет" sheetId="1" r:id="rId1"/>
  </sheets>
  <definedNames>
    <definedName name="_xlnm._FilterDatabase" localSheetId="0" hidden="1">'Универсальный отчет'!$A$4:$A$4</definedName>
    <definedName name="_xlnm.Print_Titles" localSheetId="0">'Универсальный отчет'!$4:$4</definedName>
    <definedName name="_xlnm.Print_Area" localSheetId="0">'Универсальный отчет'!$A$1:$F$46</definedName>
  </definedNames>
  <calcPr calcId="125725"/>
</workbook>
</file>

<file path=xl/calcChain.xml><?xml version="1.0" encoding="utf-8"?>
<calcChain xmlns="http://schemas.openxmlformats.org/spreadsheetml/2006/main">
  <c r="F6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7"/>
  <c r="F28"/>
  <c r="F29"/>
  <c r="F30"/>
  <c r="F31"/>
  <c r="F32"/>
  <c r="F33"/>
  <c r="F35"/>
  <c r="F36"/>
  <c r="F38"/>
  <c r="F39"/>
  <c r="F40"/>
  <c r="F41"/>
  <c r="F42"/>
  <c r="F43"/>
  <c r="F5"/>
  <c r="D6"/>
  <c r="D7"/>
  <c r="D8"/>
  <c r="D9"/>
  <c r="D10"/>
  <c r="D1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8"/>
  <c r="D39"/>
  <c r="D40"/>
  <c r="D43"/>
  <c r="D5"/>
  <c r="C43"/>
  <c r="C21"/>
  <c r="C5"/>
  <c r="B43"/>
  <c r="B21"/>
  <c r="B5"/>
  <c r="E43"/>
  <c r="E21"/>
  <c r="E12"/>
  <c r="E11"/>
</calcChain>
</file>

<file path=xl/sharedStrings.xml><?xml version="1.0" encoding="utf-8"?>
<sst xmlns="http://schemas.openxmlformats.org/spreadsheetml/2006/main" count="51" uniqueCount="51">
  <si>
    <t xml:space="preserve">Наименование </t>
  </si>
  <si>
    <t>тыс. рублей</t>
  </si>
  <si>
    <t>Налоговые и неналоговые доходы</t>
  </si>
  <si>
    <t>(Налоговые доходы)</t>
  </si>
  <si>
    <t>(Неналоговые доходы)</t>
  </si>
  <si>
    <t>Налог на прибыль организаций</t>
  </si>
  <si>
    <t>Налог на доходы физических лиц</t>
  </si>
  <si>
    <t>Акцизы по подакцизным товарам</t>
  </si>
  <si>
    <t>Акцизы на этиловый спирт</t>
  </si>
  <si>
    <t xml:space="preserve">Акцизы на  вина </t>
  </si>
  <si>
    <t>Акцизы на пиво</t>
  </si>
  <si>
    <t>Акцизы на алкогольную продукцию св. 9 %</t>
  </si>
  <si>
    <t>Доходы от акцизов на нефтепродукты</t>
  </si>
  <si>
    <t>Упрощенный налог</t>
  </si>
  <si>
    <t>Налог на имущество организаций</t>
  </si>
  <si>
    <t>Транспортный налог</t>
  </si>
  <si>
    <t>Налог на добычу полезных ископаемых</t>
  </si>
  <si>
    <t>Государственная пошлина</t>
  </si>
  <si>
    <t>Прочие налоговые доходы</t>
  </si>
  <si>
    <t>Доходы от использования имущества</t>
  </si>
  <si>
    <t>Доходы от размещения средств бюджетов</t>
  </si>
  <si>
    <t xml:space="preserve">Проценты от бюджетных кредитов </t>
  </si>
  <si>
    <t>Доходы от аренды</t>
  </si>
  <si>
    <t>Платежи от унитарных предприятий</t>
  </si>
  <si>
    <t>Платежи при пользовании природными ресурсами</t>
  </si>
  <si>
    <t>Негативное воздействие на окружающую среду</t>
  </si>
  <si>
    <t xml:space="preserve">Доходы от оказания платных услуг </t>
  </si>
  <si>
    <t>Доходы от продажи активов</t>
  </si>
  <si>
    <t>Административные платежи</t>
  </si>
  <si>
    <t>Штрафы</t>
  </si>
  <si>
    <t>Штрафы за нарушение ПДД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</si>
  <si>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</si>
  <si>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</si>
  <si>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</si>
  <si>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 xml:space="preserve">Дотации </t>
  </si>
  <si>
    <t xml:space="preserve">Субсидии </t>
  </si>
  <si>
    <t xml:space="preserve">Субвенции </t>
  </si>
  <si>
    <t>Иные межбюджетные трансферты</t>
  </si>
  <si>
    <t>Доходы от возврата остатков межбюджетных трансфертов</t>
  </si>
  <si>
    <t>Возврат остатков межбюджетных трансфертов</t>
  </si>
  <si>
    <t>Итого доходы областного бюджета</t>
  </si>
  <si>
    <t>Факт на 01.04.2020</t>
  </si>
  <si>
    <t>Факт на 01.04.2021</t>
  </si>
  <si>
    <t>% исполнения от годового плана</t>
  </si>
  <si>
    <t>Сведения о доходах бюджета Самарской области в разрезе видов доходов за I квартал 2021 года в сравнении с плановыми назначениями и с I кварталом 2020 года</t>
  </si>
  <si>
    <t>I квартал 2021/I квартал 2020, %</t>
  </si>
  <si>
    <t xml:space="preserve">Плановые назначения* </t>
  </si>
  <si>
    <t>*плановые назначения в соответствии с Законом Самарской области "Об областном бюджете на 2021 год и на плановый период 2022 и 2023 годов" (в редакции от 03.03.2021 №12-ГД)</t>
  </si>
  <si>
    <t>1 230 641,9**</t>
  </si>
  <si>
    <t>1 860 992,6**</t>
  </si>
  <si>
    <t>** Объем неналоговых доходов по состоянию на 01.04.2020 включает в себя поступившую 30.03.2020 дотацию на оснащение (переоснащение) дополнительно создаваемого или перепрофируемого коечного фонда медицинских организаций для оказания медицинской помощи больным новой коронавирусной инфекцией в сумме 1 222 000 тыс. рублей, зачисленной как невыясненные поступления по подгруппе доходов "Прочие неналоговые доходы"</t>
  </si>
</sst>
</file>

<file path=xl/styles.xml><?xml version="1.0" encoding="utf-8"?>
<styleSheet xmlns="http://schemas.openxmlformats.org/spreadsheetml/2006/main">
  <numFmts count="3">
    <numFmt numFmtId="164" formatCode="&quot;₽&quot;###,##0.00"/>
    <numFmt numFmtId="165" formatCode="#,##0.0"/>
    <numFmt numFmtId="166" formatCode="0.0%"/>
  </numFmts>
  <fonts count="10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2" borderId="0"/>
  </cellStyleXfs>
  <cellXfs count="21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right" vertical="top" wrapText="1"/>
    </xf>
    <xf numFmtId="4" fontId="0" fillId="0" borderId="0" xfId="0" applyNumberFormat="1"/>
    <xf numFmtId="165" fontId="4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vertical="center" wrapText="1"/>
    </xf>
    <xf numFmtId="166" fontId="4" fillId="3" borderId="1" xfId="1" applyNumberFormat="1" applyFont="1" applyFill="1" applyBorder="1" applyAlignment="1">
      <alignment horizontal="right" vertical="center" wrapText="1"/>
    </xf>
    <xf numFmtId="166" fontId="3" fillId="3" borderId="1" xfId="1" applyNumberFormat="1" applyFont="1" applyFill="1" applyBorder="1" applyAlignment="1">
      <alignment horizontal="right" vertical="top" wrapText="1"/>
    </xf>
    <xf numFmtId="166" fontId="5" fillId="3" borderId="1" xfId="1" applyNumberFormat="1" applyFont="1" applyFill="1" applyBorder="1" applyAlignment="1">
      <alignment horizontal="right" vertical="top" wrapText="1"/>
    </xf>
    <xf numFmtId="166" fontId="4" fillId="3" borderId="1" xfId="1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2" borderId="0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35" workbookViewId="0">
      <selection activeCell="A46" sqref="A1:F46"/>
    </sheetView>
  </sheetViews>
  <sheetFormatPr defaultColWidth="17.140625" defaultRowHeight="15"/>
  <cols>
    <col min="1" max="1" width="30" bestFit="1" customWidth="1"/>
    <col min="2" max="2" width="19.7109375" customWidth="1"/>
    <col min="3" max="5" width="20.7109375" customWidth="1"/>
    <col min="6" max="6" width="17.85546875" customWidth="1"/>
    <col min="8" max="8" width="41.5703125" customWidth="1"/>
  </cols>
  <sheetData>
    <row r="1" spans="1:6" ht="15" customHeight="1">
      <c r="A1" s="18" t="s">
        <v>44</v>
      </c>
      <c r="B1" s="18"/>
      <c r="C1" s="18"/>
      <c r="D1" s="18"/>
      <c r="E1" s="18"/>
      <c r="F1" s="18"/>
    </row>
    <row r="2" spans="1:6" ht="23.25" customHeight="1">
      <c r="A2" s="18"/>
      <c r="B2" s="18"/>
      <c r="C2" s="18"/>
      <c r="D2" s="18"/>
      <c r="E2" s="18"/>
      <c r="F2" s="18"/>
    </row>
    <row r="3" spans="1:6" ht="15.75">
      <c r="A3" s="19" t="s">
        <v>1</v>
      </c>
      <c r="B3" s="19"/>
      <c r="C3" s="19"/>
      <c r="D3" s="19"/>
      <c r="E3" s="19"/>
      <c r="F3" s="19"/>
    </row>
    <row r="4" spans="1:6" ht="66" customHeight="1">
      <c r="A4" s="1" t="s">
        <v>0</v>
      </c>
      <c r="B4" s="17" t="s">
        <v>46</v>
      </c>
      <c r="C4" s="1" t="s">
        <v>42</v>
      </c>
      <c r="D4" s="1" t="s">
        <v>43</v>
      </c>
      <c r="E4" s="1" t="s">
        <v>41</v>
      </c>
      <c r="F4" s="2" t="s">
        <v>45</v>
      </c>
    </row>
    <row r="5" spans="1:6" ht="35.25" customHeight="1">
      <c r="A5" s="3" t="s">
        <v>2</v>
      </c>
      <c r="B5" s="9">
        <f>B6+B7</f>
        <v>142088770</v>
      </c>
      <c r="C5" s="9">
        <f>C6+C7</f>
        <v>39281022.299999997</v>
      </c>
      <c r="D5" s="13">
        <f>C5/B5</f>
        <v>0.27645409485915035</v>
      </c>
      <c r="E5" s="9">
        <v>36900109.936999999</v>
      </c>
      <c r="F5" s="13">
        <f>C5/E5</f>
        <v>1.064523178035647</v>
      </c>
    </row>
    <row r="6" spans="1:6" ht="15.75">
      <c r="A6" s="4" t="s">
        <v>3</v>
      </c>
      <c r="B6" s="10">
        <v>139567751.19999999</v>
      </c>
      <c r="C6" s="10">
        <v>38646362.399999999</v>
      </c>
      <c r="D6" s="14">
        <f t="shared" ref="D6:D43" si="0">C6/B6</f>
        <v>0.27690037324324246</v>
      </c>
      <c r="E6" s="10">
        <v>35039117.314999998</v>
      </c>
      <c r="F6" s="14">
        <f t="shared" ref="F6:F43" si="1">C6/E6</f>
        <v>1.1029490855197932</v>
      </c>
    </row>
    <row r="7" spans="1:6" ht="15.75">
      <c r="A7" s="4" t="s">
        <v>4</v>
      </c>
      <c r="B7" s="10">
        <v>2521018.7999999998</v>
      </c>
      <c r="C7" s="10">
        <v>634659.9</v>
      </c>
      <c r="D7" s="14">
        <f t="shared" si="0"/>
        <v>0.25174738879376862</v>
      </c>
      <c r="E7" s="10" t="s">
        <v>49</v>
      </c>
      <c r="F7" s="14">
        <v>0.34100000000000003</v>
      </c>
    </row>
    <row r="8" spans="1:6" ht="31.5">
      <c r="A8" s="5" t="s">
        <v>5</v>
      </c>
      <c r="B8" s="11">
        <v>42782901.399999999</v>
      </c>
      <c r="C8" s="11">
        <v>18124440</v>
      </c>
      <c r="D8" s="15">
        <f t="shared" si="0"/>
        <v>0.42363746746731862</v>
      </c>
      <c r="E8" s="11">
        <v>14955888.375</v>
      </c>
      <c r="F8" s="15">
        <f t="shared" si="1"/>
        <v>1.211859807024001</v>
      </c>
    </row>
    <row r="9" spans="1:6" ht="31.5">
      <c r="A9" s="5" t="s">
        <v>6</v>
      </c>
      <c r="B9" s="11">
        <v>46037835</v>
      </c>
      <c r="C9" s="11">
        <v>10142946</v>
      </c>
      <c r="D9" s="15">
        <f t="shared" si="0"/>
        <v>0.22031761484874343</v>
      </c>
      <c r="E9" s="11">
        <v>10147297.206</v>
      </c>
      <c r="F9" s="15">
        <f t="shared" si="1"/>
        <v>0.99957119556945395</v>
      </c>
    </row>
    <row r="10" spans="1:6" ht="31.5">
      <c r="A10" s="5" t="s">
        <v>7</v>
      </c>
      <c r="B10" s="11">
        <v>23988406.800000001</v>
      </c>
      <c r="C10" s="11">
        <v>5676421.4000000004</v>
      </c>
      <c r="D10" s="15">
        <f t="shared" si="0"/>
        <v>0.23663186335492695</v>
      </c>
      <c r="E10" s="11">
        <v>5084810.4469999997</v>
      </c>
      <c r="F10" s="15">
        <f t="shared" si="1"/>
        <v>1.1163486739902069</v>
      </c>
    </row>
    <row r="11" spans="1:6" ht="15.75">
      <c r="A11" s="4" t="s">
        <v>8</v>
      </c>
      <c r="B11" s="10">
        <v>26792.400000000001</v>
      </c>
      <c r="C11" s="10">
        <v>4661</v>
      </c>
      <c r="D11" s="14">
        <f t="shared" si="0"/>
        <v>0.17396724444245382</v>
      </c>
      <c r="E11" s="10">
        <f>2054.521+304.029+283.371</f>
        <v>2641.9210000000003</v>
      </c>
      <c r="F11" s="14">
        <f t="shared" si="1"/>
        <v>1.7642465463577448</v>
      </c>
    </row>
    <row r="12" spans="1:6" ht="15.75">
      <c r="A12" s="4" t="s">
        <v>9</v>
      </c>
      <c r="B12" s="10"/>
      <c r="C12" s="10">
        <v>39175</v>
      </c>
      <c r="D12" s="14"/>
      <c r="E12" s="10">
        <f>3072.126+3712.839</f>
        <v>6784.9650000000001</v>
      </c>
      <c r="F12" s="14">
        <f t="shared" si="1"/>
        <v>5.773795443307371</v>
      </c>
    </row>
    <row r="13" spans="1:6" ht="15.75">
      <c r="A13" s="4" t="s">
        <v>10</v>
      </c>
      <c r="B13" s="10">
        <v>8589167</v>
      </c>
      <c r="C13" s="10">
        <v>1983601</v>
      </c>
      <c r="D13" s="14">
        <f t="shared" si="0"/>
        <v>0.2309421856624746</v>
      </c>
      <c r="E13" s="10">
        <v>1801051.0349999999</v>
      </c>
      <c r="F13" s="14">
        <f t="shared" si="1"/>
        <v>1.1013574637544905</v>
      </c>
    </row>
    <row r="14" spans="1:6" ht="31.5">
      <c r="A14" s="4" t="s">
        <v>11</v>
      </c>
      <c r="B14" s="10">
        <v>2859621</v>
      </c>
      <c r="C14" s="10">
        <v>637082</v>
      </c>
      <c r="D14" s="14">
        <f t="shared" si="0"/>
        <v>0.22278546702517571</v>
      </c>
      <c r="E14" s="10">
        <v>556964.95700000005</v>
      </c>
      <c r="F14" s="14">
        <f t="shared" si="1"/>
        <v>1.1438457518611893</v>
      </c>
    </row>
    <row r="15" spans="1:6" ht="31.5">
      <c r="A15" s="4" t="s">
        <v>12</v>
      </c>
      <c r="B15" s="10">
        <v>12512826</v>
      </c>
      <c r="C15" s="10">
        <v>3011902</v>
      </c>
      <c r="D15" s="14">
        <f t="shared" si="0"/>
        <v>0.24070517723174606</v>
      </c>
      <c r="E15" s="10">
        <v>2717367.568</v>
      </c>
      <c r="F15" s="14">
        <f t="shared" si="1"/>
        <v>1.1083896177567099</v>
      </c>
    </row>
    <row r="16" spans="1:6" ht="15.75">
      <c r="A16" s="5" t="s">
        <v>13</v>
      </c>
      <c r="B16" s="11">
        <v>6570142</v>
      </c>
      <c r="C16" s="11">
        <v>1682133.9</v>
      </c>
      <c r="D16" s="15">
        <f t="shared" si="0"/>
        <v>0.2560270234646374</v>
      </c>
      <c r="E16" s="11">
        <v>1725594.656</v>
      </c>
      <c r="F16" s="15">
        <f t="shared" si="1"/>
        <v>0.97481404114872272</v>
      </c>
    </row>
    <row r="17" spans="1:7" ht="31.5">
      <c r="A17" s="5" t="s">
        <v>14</v>
      </c>
      <c r="B17" s="11">
        <v>15704676</v>
      </c>
      <c r="C17" s="11">
        <v>2340399</v>
      </c>
      <c r="D17" s="15">
        <f t="shared" si="0"/>
        <v>0.14902561504611747</v>
      </c>
      <c r="E17" s="11">
        <v>2461661.716</v>
      </c>
      <c r="F17" s="15">
        <f t="shared" si="1"/>
        <v>0.95073948820350418</v>
      </c>
    </row>
    <row r="18" spans="1:7" ht="15.75">
      <c r="A18" s="5" t="s">
        <v>15</v>
      </c>
      <c r="B18" s="11">
        <v>4304002</v>
      </c>
      <c r="C18" s="11">
        <v>594202</v>
      </c>
      <c r="D18" s="15">
        <f t="shared" si="0"/>
        <v>0.13805802134850309</v>
      </c>
      <c r="E18" s="11">
        <v>620159.50899999996</v>
      </c>
      <c r="F18" s="15">
        <f t="shared" si="1"/>
        <v>0.95814381844784391</v>
      </c>
      <c r="G18" s="8"/>
    </row>
    <row r="19" spans="1:7" ht="31.5">
      <c r="A19" s="5" t="s">
        <v>16</v>
      </c>
      <c r="B19" s="11">
        <v>64380</v>
      </c>
      <c r="C19" s="11">
        <v>22053</v>
      </c>
      <c r="D19" s="15">
        <f t="shared" si="0"/>
        <v>0.34254426840633739</v>
      </c>
      <c r="E19" s="11">
        <v>13137.81</v>
      </c>
      <c r="F19" s="15">
        <f t="shared" si="1"/>
        <v>1.6785902673276596</v>
      </c>
    </row>
    <row r="20" spans="1:7" ht="15.75">
      <c r="A20" s="5" t="s">
        <v>17</v>
      </c>
      <c r="B20" s="11">
        <v>92966</v>
      </c>
      <c r="C20" s="11">
        <v>23978</v>
      </c>
      <c r="D20" s="15">
        <f t="shared" si="0"/>
        <v>0.25792225114558009</v>
      </c>
      <c r="E20" s="11">
        <v>20046.111000000001</v>
      </c>
      <c r="F20" s="15">
        <f t="shared" si="1"/>
        <v>1.1961422342717747</v>
      </c>
    </row>
    <row r="21" spans="1:7" ht="15.75">
      <c r="A21" s="5" t="s">
        <v>18</v>
      </c>
      <c r="B21" s="11">
        <f>B6-B8-B9-B10-B16-B17-B18-B19-B20</f>
        <v>22441.999999981374</v>
      </c>
      <c r="C21" s="11">
        <f>C6-C8-C9-C10-C16-C17-C18-C19-C20</f>
        <v>39789.09999999823</v>
      </c>
      <c r="D21" s="15">
        <f t="shared" si="0"/>
        <v>1.7729747794328159</v>
      </c>
      <c r="E21" s="11">
        <f>2569+121.185+83.555</f>
        <v>2773.74</v>
      </c>
      <c r="F21" s="15">
        <f t="shared" si="1"/>
        <v>14.344927787030592</v>
      </c>
    </row>
    <row r="22" spans="1:7" ht="31.5">
      <c r="A22" s="5" t="s">
        <v>19</v>
      </c>
      <c r="B22" s="11">
        <v>116559</v>
      </c>
      <c r="C22" s="11">
        <v>89269</v>
      </c>
      <c r="D22" s="15">
        <f t="shared" si="0"/>
        <v>0.76586964541562641</v>
      </c>
      <c r="E22" s="11">
        <v>145469.55600000001</v>
      </c>
      <c r="F22" s="15">
        <f t="shared" si="1"/>
        <v>0.61366104671413169</v>
      </c>
    </row>
    <row r="23" spans="1:7" ht="31.5">
      <c r="A23" s="4" t="s">
        <v>20</v>
      </c>
      <c r="B23" s="10">
        <v>4754</v>
      </c>
      <c r="C23" s="10">
        <v>77558</v>
      </c>
      <c r="D23" s="14">
        <f t="shared" si="0"/>
        <v>16.31426167437947</v>
      </c>
      <c r="E23" s="10">
        <v>120194.18</v>
      </c>
      <c r="F23" s="14">
        <f t="shared" si="1"/>
        <v>0.64527250820297621</v>
      </c>
    </row>
    <row r="24" spans="1:7" ht="31.5">
      <c r="A24" s="4" t="s">
        <v>21</v>
      </c>
      <c r="B24" s="10">
        <v>12211</v>
      </c>
      <c r="C24" s="10">
        <v>1886</v>
      </c>
      <c r="D24" s="14">
        <f t="shared" si="0"/>
        <v>0.15445090492179184</v>
      </c>
      <c r="E24" s="10">
        <v>3118.1689999999999</v>
      </c>
      <c r="F24" s="14">
        <f t="shared" si="1"/>
        <v>0.60484213652306851</v>
      </c>
    </row>
    <row r="25" spans="1:7" ht="15.75">
      <c r="A25" s="4" t="s">
        <v>22</v>
      </c>
      <c r="B25" s="10">
        <v>49596</v>
      </c>
      <c r="C25" s="10">
        <v>7298</v>
      </c>
      <c r="D25" s="14">
        <f t="shared" si="0"/>
        <v>0.14714896362609889</v>
      </c>
      <c r="E25" s="10">
        <v>21304.714</v>
      </c>
      <c r="F25" s="14">
        <f t="shared" si="1"/>
        <v>0.34255329595130918</v>
      </c>
    </row>
    <row r="26" spans="1:7" ht="31.5">
      <c r="A26" s="4" t="s">
        <v>23</v>
      </c>
      <c r="B26" s="10">
        <v>10495</v>
      </c>
      <c r="C26" s="10"/>
      <c r="D26" s="14">
        <f t="shared" si="0"/>
        <v>0</v>
      </c>
      <c r="E26" s="10">
        <v>0</v>
      </c>
      <c r="F26" s="14"/>
    </row>
    <row r="27" spans="1:7" ht="31.5">
      <c r="A27" s="5" t="s">
        <v>24</v>
      </c>
      <c r="B27" s="11">
        <v>160376</v>
      </c>
      <c r="C27" s="11">
        <v>73673</v>
      </c>
      <c r="D27" s="15">
        <f t="shared" si="0"/>
        <v>0.45937671472040703</v>
      </c>
      <c r="E27" s="11">
        <v>71493.328999999998</v>
      </c>
      <c r="F27" s="15">
        <f t="shared" si="1"/>
        <v>1.030487753619642</v>
      </c>
    </row>
    <row r="28" spans="1:7" ht="31.5">
      <c r="A28" s="4" t="s">
        <v>25</v>
      </c>
      <c r="B28" s="10">
        <v>124130</v>
      </c>
      <c r="C28" s="10">
        <v>66789</v>
      </c>
      <c r="D28" s="14">
        <f t="shared" si="0"/>
        <v>0.53805687585595752</v>
      </c>
      <c r="E28" s="10">
        <v>60859.139000000003</v>
      </c>
      <c r="F28" s="14">
        <f t="shared" si="1"/>
        <v>1.0974358345753132</v>
      </c>
    </row>
    <row r="29" spans="1:7" ht="31.5">
      <c r="A29" s="5" t="s">
        <v>26</v>
      </c>
      <c r="B29" s="11">
        <v>89320</v>
      </c>
      <c r="C29" s="11">
        <v>33520</v>
      </c>
      <c r="D29" s="15">
        <f t="shared" si="0"/>
        <v>0.37527989252127181</v>
      </c>
      <c r="E29" s="11">
        <v>36310.279000000002</v>
      </c>
      <c r="F29" s="15">
        <f t="shared" si="1"/>
        <v>0.92315457008743995</v>
      </c>
    </row>
    <row r="30" spans="1:7" ht="15.75">
      <c r="A30" s="5" t="s">
        <v>27</v>
      </c>
      <c r="B30" s="11">
        <v>119</v>
      </c>
      <c r="C30" s="11">
        <v>14</v>
      </c>
      <c r="D30" s="15">
        <f t="shared" si="0"/>
        <v>0.11764705882352941</v>
      </c>
      <c r="E30" s="11">
        <v>7869.0060000000003</v>
      </c>
      <c r="F30" s="15">
        <f t="shared" si="1"/>
        <v>1.7791319513544659E-3</v>
      </c>
    </row>
    <row r="31" spans="1:7" ht="15.75">
      <c r="A31" s="5" t="s">
        <v>28</v>
      </c>
      <c r="B31" s="11">
        <v>2367</v>
      </c>
      <c r="C31" s="11">
        <v>284</v>
      </c>
      <c r="D31" s="15">
        <f t="shared" si="0"/>
        <v>0.11998310097169412</v>
      </c>
      <c r="E31" s="11">
        <v>343.79</v>
      </c>
      <c r="F31" s="15">
        <f t="shared" si="1"/>
        <v>0.82608569184676683</v>
      </c>
    </row>
    <row r="32" spans="1:7" ht="15.75">
      <c r="A32" s="5" t="s">
        <v>29</v>
      </c>
      <c r="B32" s="11">
        <v>2151377</v>
      </c>
      <c r="C32" s="11">
        <v>437199</v>
      </c>
      <c r="D32" s="15">
        <f t="shared" si="0"/>
        <v>0.20321821791345729</v>
      </c>
      <c r="E32" s="11">
        <v>368864.75099999999</v>
      </c>
      <c r="F32" s="15">
        <f t="shared" si="1"/>
        <v>1.1852555681038768</v>
      </c>
    </row>
    <row r="33" spans="1:6" ht="24.75" customHeight="1">
      <c r="A33" s="4" t="s">
        <v>30</v>
      </c>
      <c r="B33" s="10">
        <v>2011502</v>
      </c>
      <c r="C33" s="10">
        <v>381961</v>
      </c>
      <c r="D33" s="14">
        <f t="shared" si="0"/>
        <v>0.18988845151533532</v>
      </c>
      <c r="E33" s="10">
        <v>283473</v>
      </c>
      <c r="F33" s="14">
        <f t="shared" si="1"/>
        <v>1.3474334416328893</v>
      </c>
    </row>
    <row r="34" spans="1:6" ht="15.75">
      <c r="A34" s="5" t="s">
        <v>31</v>
      </c>
      <c r="B34" s="11">
        <v>902</v>
      </c>
      <c r="C34" s="11">
        <v>701</v>
      </c>
      <c r="D34" s="15">
        <f t="shared" si="0"/>
        <v>0.77716186252771624</v>
      </c>
      <c r="E34" s="11" t="s">
        <v>48</v>
      </c>
      <c r="F34" s="15">
        <v>1E-3</v>
      </c>
    </row>
    <row r="35" spans="1:6" ht="31.5">
      <c r="A35" s="3" t="s">
        <v>32</v>
      </c>
      <c r="B35" s="12">
        <v>55678942</v>
      </c>
      <c r="C35" s="12">
        <v>21216743</v>
      </c>
      <c r="D35" s="16">
        <f t="shared" si="0"/>
        <v>0.38105506746159079</v>
      </c>
      <c r="E35" s="12">
        <v>3443482.4959999998</v>
      </c>
      <c r="F35" s="16">
        <f t="shared" si="1"/>
        <v>6.161420313489522</v>
      </c>
    </row>
    <row r="36" spans="1:6" ht="31.5">
      <c r="A36" s="5" t="s">
        <v>33</v>
      </c>
      <c r="B36" s="11">
        <v>53833694</v>
      </c>
      <c r="C36" s="11">
        <v>21048505.800000001</v>
      </c>
      <c r="D36" s="15">
        <f t="shared" si="0"/>
        <v>0.39099129626883861</v>
      </c>
      <c r="E36" s="11">
        <v>3251098.0929999999</v>
      </c>
      <c r="F36" s="15">
        <f t="shared" si="1"/>
        <v>6.4742758286253901</v>
      </c>
    </row>
    <row r="37" spans="1:6" ht="15.75">
      <c r="A37" s="5" t="s">
        <v>34</v>
      </c>
      <c r="B37" s="11"/>
      <c r="C37" s="11"/>
      <c r="D37" s="15"/>
      <c r="E37" s="11"/>
      <c r="F37" s="15"/>
    </row>
    <row r="38" spans="1:6" ht="15.75">
      <c r="A38" s="5" t="s">
        <v>35</v>
      </c>
      <c r="B38" s="11">
        <v>20689054</v>
      </c>
      <c r="C38" s="11">
        <v>3299025</v>
      </c>
      <c r="D38" s="15">
        <f t="shared" si="0"/>
        <v>0.15945750830366628</v>
      </c>
      <c r="E38" s="11">
        <v>1335543.6980000001</v>
      </c>
      <c r="F38" s="15">
        <f t="shared" si="1"/>
        <v>2.4701737613979589</v>
      </c>
    </row>
    <row r="39" spans="1:6" ht="15.75">
      <c r="A39" s="5" t="s">
        <v>36</v>
      </c>
      <c r="B39" s="11">
        <v>10596524</v>
      </c>
      <c r="C39" s="11">
        <v>2435134</v>
      </c>
      <c r="D39" s="15">
        <f t="shared" si="0"/>
        <v>0.22980498133161403</v>
      </c>
      <c r="E39" s="11">
        <v>1787828.6059999999</v>
      </c>
      <c r="F39" s="15">
        <f t="shared" si="1"/>
        <v>1.362062331829587</v>
      </c>
    </row>
    <row r="40" spans="1:6" ht="31.5">
      <c r="A40" s="5" t="s">
        <v>37</v>
      </c>
      <c r="B40" s="11">
        <v>22548116</v>
      </c>
      <c r="C40" s="11">
        <v>15314348</v>
      </c>
      <c r="D40" s="15">
        <f t="shared" si="0"/>
        <v>0.6791852587595345</v>
      </c>
      <c r="E40" s="11">
        <v>127725.788</v>
      </c>
      <c r="F40" s="15">
        <f t="shared" si="1"/>
        <v>119.90020370827541</v>
      </c>
    </row>
    <row r="41" spans="1:6" ht="31.5">
      <c r="A41" s="5" t="s">
        <v>38</v>
      </c>
      <c r="B41" s="11"/>
      <c r="C41" s="11">
        <v>127940</v>
      </c>
      <c r="D41" s="15"/>
      <c r="E41" s="11">
        <v>214808.139</v>
      </c>
      <c r="F41" s="15">
        <f t="shared" si="1"/>
        <v>0.59560126816237635</v>
      </c>
    </row>
    <row r="42" spans="1:6" ht="31.5">
      <c r="A42" s="5" t="s">
        <v>39</v>
      </c>
      <c r="B42" s="11"/>
      <c r="C42" s="11">
        <v>-54740</v>
      </c>
      <c r="D42" s="15"/>
      <c r="E42" s="11">
        <v>-22423.735000000001</v>
      </c>
      <c r="F42" s="15">
        <f t="shared" si="1"/>
        <v>2.4411633476760226</v>
      </c>
    </row>
    <row r="43" spans="1:6" ht="33.75" customHeight="1">
      <c r="A43" s="6" t="s">
        <v>40</v>
      </c>
      <c r="B43" s="9">
        <f>B5+B35</f>
        <v>197767712</v>
      </c>
      <c r="C43" s="9">
        <f>C5+C35</f>
        <v>60497765.299999997</v>
      </c>
      <c r="D43" s="13">
        <f t="shared" si="0"/>
        <v>0.30590314611113062</v>
      </c>
      <c r="E43" s="9">
        <f>E5+E35</f>
        <v>40343592.432999998</v>
      </c>
      <c r="F43" s="13">
        <f t="shared" si="1"/>
        <v>1.4995631685619155</v>
      </c>
    </row>
    <row r="45" spans="1:6" ht="38.25" customHeight="1">
      <c r="A45" s="20" t="s">
        <v>47</v>
      </c>
      <c r="B45" s="20"/>
      <c r="C45" s="20"/>
      <c r="D45" s="20"/>
      <c r="E45" s="20"/>
      <c r="F45" s="20"/>
    </row>
    <row r="46" spans="1:6" ht="69.599999999999994" customHeight="1">
      <c r="A46" s="20" t="s">
        <v>50</v>
      </c>
      <c r="B46" s="20"/>
      <c r="C46" s="20"/>
      <c r="D46" s="20"/>
      <c r="E46" s="20"/>
      <c r="F46" s="20"/>
    </row>
    <row r="47" spans="1:6" ht="18.75">
      <c r="E47" s="7"/>
    </row>
  </sheetData>
  <mergeCells count="4">
    <mergeCell ref="A1:F2"/>
    <mergeCell ref="A3:F3"/>
    <mergeCell ref="A45:F45"/>
    <mergeCell ref="A46:F46"/>
  </mergeCells>
  <pageMargins left="0.62992125984251968" right="0.31496062992125984" top="0.47244094488188981" bottom="0.55118110236220474" header="0.31496062992125984" footer="0.31496062992125984"/>
  <pageSetup paperSize="9" scale="10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Универсальный отчет</vt:lpstr>
      <vt:lpstr>'Универсальный отчет'!Заголовки_для_печати</vt:lpstr>
      <vt:lpstr>'Универсальный отчет'!Область_печати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2021-06-01T13:15:35Z</cp:lastPrinted>
  <dcterms:created xsi:type="dcterms:W3CDTF">2019-06-13T11:12:32Z</dcterms:created>
  <dcterms:modified xsi:type="dcterms:W3CDTF">2021-06-01T13:15:38Z</dcterms:modified>
</cp:coreProperties>
</file>