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Лист 1" sheetId="1" r:id="rId1"/>
  </sheets>
  <definedNames>
    <definedName name="_xlnm._FilterDatabase" localSheetId="0" hidden="1">'Лист 1'!$A$4:$F$4</definedName>
    <definedName name="_xlnm.Print_Titles" localSheetId="0">'Лист 1'!$4:$4</definedName>
    <definedName name="_xlnm.Print_Area" localSheetId="0">'Лист 1'!$A$1:$G$89</definedName>
  </definedNames>
  <calcPr calcId="125725"/>
</workbook>
</file>

<file path=xl/calcChain.xml><?xml version="1.0" encoding="utf-8"?>
<calcChain xmlns="http://schemas.openxmlformats.org/spreadsheetml/2006/main">
  <c r="F86" i="1"/>
  <c r="D86"/>
  <c r="C86"/>
  <c r="D81"/>
  <c r="C81"/>
  <c r="E81" s="1"/>
  <c r="D77"/>
  <c r="C77"/>
  <c r="E77" s="1"/>
  <c r="D72"/>
  <c r="C72"/>
  <c r="D54"/>
  <c r="E54" s="1"/>
  <c r="C54"/>
  <c r="E82"/>
  <c r="E80"/>
  <c r="E79"/>
  <c r="E78"/>
  <c r="E76"/>
  <c r="E75"/>
  <c r="E74"/>
  <c r="E73"/>
  <c r="E71"/>
  <c r="E70"/>
  <c r="E69"/>
  <c r="E68"/>
  <c r="E67"/>
  <c r="E65"/>
  <c r="E64"/>
  <c r="E63"/>
  <c r="E62"/>
  <c r="E61"/>
  <c r="E60"/>
  <c r="E59"/>
  <c r="E58"/>
  <c r="E56"/>
  <c r="E55"/>
  <c r="E53"/>
  <c r="E52"/>
  <c r="E51"/>
  <c r="E50"/>
  <c r="E49"/>
  <c r="E48"/>
  <c r="E47"/>
  <c r="E46"/>
  <c r="E45"/>
  <c r="E43"/>
  <c r="E42"/>
  <c r="E41"/>
  <c r="E40"/>
  <c r="E38"/>
  <c r="E37"/>
  <c r="E36"/>
  <c r="E35"/>
  <c r="E33"/>
  <c r="E32"/>
  <c r="E31"/>
  <c r="E30"/>
  <c r="E29"/>
  <c r="E28"/>
  <c r="E27"/>
  <c r="E26"/>
  <c r="E25"/>
  <c r="E24"/>
  <c r="E22"/>
  <c r="E21"/>
  <c r="E20"/>
  <c r="E19"/>
  <c r="E17"/>
  <c r="E16"/>
  <c r="E14"/>
  <c r="E13"/>
  <c r="E12"/>
  <c r="E11"/>
  <c r="E10"/>
  <c r="E9"/>
  <c r="E8"/>
  <c r="E7"/>
  <c r="E6"/>
  <c r="D66"/>
  <c r="C66"/>
  <c r="D57"/>
  <c r="E57" s="1"/>
  <c r="C57"/>
  <c r="D44"/>
  <c r="E44" s="1"/>
  <c r="C44"/>
  <c r="D39"/>
  <c r="E39" s="1"/>
  <c r="C39"/>
  <c r="D34"/>
  <c r="E34" s="1"/>
  <c r="C34"/>
  <c r="D23"/>
  <c r="E23" s="1"/>
  <c r="C23"/>
  <c r="D18"/>
  <c r="E18" s="1"/>
  <c r="C18"/>
  <c r="D15"/>
  <c r="E15" s="1"/>
  <c r="C15"/>
  <c r="D5"/>
  <c r="E5" s="1"/>
  <c r="C5"/>
  <c r="E66" l="1"/>
  <c r="E72"/>
  <c r="E86" l="1"/>
  <c r="F66"/>
  <c r="F72"/>
  <c r="F81"/>
  <c r="F77"/>
  <c r="F57"/>
  <c r="F54"/>
  <c r="F44"/>
  <c r="F34"/>
  <c r="F39"/>
  <c r="F5"/>
  <c r="F15"/>
  <c r="F18"/>
  <c r="F23"/>
  <c r="G12"/>
  <c r="G36"/>
  <c r="G41"/>
  <c r="G86" l="1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0"/>
  <c r="G39"/>
  <c r="G38"/>
  <c r="G37"/>
  <c r="G35"/>
  <c r="G34"/>
  <c r="G33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1"/>
  <c r="G10"/>
  <c r="G9"/>
  <c r="G8"/>
  <c r="G7"/>
  <c r="G6"/>
  <c r="G5"/>
</calcChain>
</file>

<file path=xl/sharedStrings.xml><?xml version="1.0" encoding="utf-8"?>
<sst xmlns="http://schemas.openxmlformats.org/spreadsheetml/2006/main" count="171" uniqueCount="171">
  <si>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</si>
  <si>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</si>
  <si>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</si>
  <si>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</si>
  <si>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</si>
  <si>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</si>
  <si>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</si>
  <si>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</si>
  <si>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</si>
  <si>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</si>
  <si>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</si>
  <si>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</si>
  <si>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</si>
  <si>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</si>
  <si>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</si>
  <si>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</si>
  <si>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Раздел, подраздел</t>
  </si>
  <si>
    <t xml:space="preserve">Наименование 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</si>
  <si>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</si>
  <si>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</si>
  <si>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</si>
  <si>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</si>
  <si>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</si>
  <si>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ОБОРОНА, ВСЕГО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</si>
  <si>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</si>
  <si>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</si>
  <si>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</si>
  <si>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</si>
  <si>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</si>
  <si>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</si>
  <si>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</si>
  <si>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</si>
  <si>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</si>
  <si>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</si>
  <si>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</si>
  <si>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</si>
  <si>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</si>
  <si>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</si>
  <si>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</si>
  <si>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</si>
  <si>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</si>
  <si>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</si>
  <si>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</si>
  <si>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</si>
  <si>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</si>
  <si>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</si>
  <si>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</si>
  <si>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</si>
  <si>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</si>
  <si>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</si>
  <si>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</si>
  <si>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</si>
  <si>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</si>
  <si>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</si>
  <si>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</si>
  <si>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</si>
  <si>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</si>
  <si>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</si>
  <si>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</si>
  <si>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</si>
  <si>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</si>
  <si>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</si>
  <si>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</si>
  <si>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</si>
  <si>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</si>
  <si>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</si>
  <si>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</si>
  <si>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</si>
  <si>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</si>
  <si>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</si>
  <si>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</si>
  <si>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</si>
  <si>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</si>
  <si>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</si>
  <si>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</si>
  <si>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</si>
  <si>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</si>
  <si>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</si>
  <si>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</si>
  <si>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</si>
  <si>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</si>
  <si>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</si>
  <si>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образование</t>
  </si>
  <si>
    <t>0706</t>
  </si>
  <si>
    <t>Молодежная политика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</si>
  <si>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</si>
  <si>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</si>
  <si>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</si>
  <si>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</si>
  <si>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</si>
  <si>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</si>
  <si>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</si>
  <si>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</si>
  <si>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</si>
  <si>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</si>
  <si>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</si>
  <si>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</si>
  <si>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</si>
  <si>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</si>
  <si>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</si>
  <si>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</si>
  <si>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</si>
  <si>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</si>
  <si>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</si>
  <si>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</si>
  <si>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</si>
  <si>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</si>
  <si>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</si>
  <si>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</si>
  <si>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</si>
  <si>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</si>
  <si>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</si>
  <si>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</si>
  <si>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</si>
  <si>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</si>
  <si>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</si>
  <si>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</si>
  <si>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</si>
  <si>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</si>
  <si>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</si>
  <si>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</si>
  <si>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</si>
  <si>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</si>
  <si>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</si>
  <si>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</si>
  <si>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</si>
  <si>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</si>
  <si>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</si>
  <si>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</si>
  <si>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</si>
  <si>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</si>
  <si>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</si>
  <si>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</si>
  <si>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</si>
  <si>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</si>
  <si>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</si>
  <si>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</si>
  <si>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</si>
  <si>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</si>
  <si>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</si>
  <si>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</si>
  <si>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</si>
  <si>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</si>
  <si>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</si>
  <si>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</si>
  <si>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</si>
  <si>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</si>
  <si>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</si>
  <si>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</si>
  <si>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</si>
  <si>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тыс. рублей</t>
  </si>
  <si>
    <t>Международные отношения и международное сотрудничество</t>
  </si>
  <si>
    <t>0108</t>
  </si>
  <si>
    <t>Коммунальное хозяйство</t>
  </si>
  <si>
    <t>0502</t>
  </si>
  <si>
    <t>Сбор, удаление отходов и очистка сточных вод</t>
  </si>
  <si>
    <t>0602</t>
  </si>
  <si>
    <t>ИТОГО РАСХОДЫ</t>
  </si>
  <si>
    <t>Факт на 01.10.2020</t>
  </si>
  <si>
    <t>Сведения о расходах консолидированного бюджета Самарской области по разделам и подразделам бюджетной классификации расходов бюджетов за III квартал 2021 года в сравнении с III кварталом 2020 года</t>
  </si>
  <si>
    <t>Плановые назначения*</t>
  </si>
  <si>
    <t>* плановые назначения в соответствии с отчетом об исполнении консолидированного бюджета Самарской области и бюджета территориального фонда обязательного медицинского страхования (форма по ОКУД №0503317)</t>
  </si>
  <si>
    <t>Факт на 01.10.2021</t>
  </si>
  <si>
    <t>% исполнения от годового плана</t>
  </si>
  <si>
    <t>III квартал 2021/            III квартал 2020, %</t>
  </si>
  <si>
    <t>0111</t>
  </si>
  <si>
    <t>0411</t>
  </si>
  <si>
    <t>Резервные фонды</t>
  </si>
  <si>
    <t>Прикладные научные исследования в области национальной экономики</t>
  </si>
  <si>
    <t>Иные дотации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</si>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</sst>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2">
    <numFmt numFmtId="164" formatCode="0.0%"/>
    <numFmt numFmtId="166" formatCode="#,##0.0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10" fontId="3" fillId="0" borderId="1" xfId="1" applyNumberFormat="1" applyFont="1" applyBorder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quotePrefix="1" applyFont="1" applyFill="1" applyBorder="1" applyAlignment="1">
      <alignment horizontal="center" vertical="top" wrapText="1"/>
    </xf>
    <xf numFmtId="0" fontId="0" fillId="3" borderId="0" xfId="0" applyFill="1"/>
    <xf numFmtId="0" fontId="2" fillId="3" borderId="1" xfId="0" applyFont="1" applyFill="1" applyBorder="1" applyAlignment="1">
      <alignment horizontal="centerContinuous" vertical="center" wrapText="1"/>
    </xf>
    <xf numFmtId="164" fontId="3" fillId="0" borderId="1" xfId="1" applyNumberFormat="1" applyFont="1" applyBorder="1" applyAlignment="1">
      <alignment vertical="top"/>
    </xf>
    <xf numFmtId="164" fontId="4" fillId="0" borderId="1" xfId="1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6" fontId="3" fillId="3" borderId="1" xfId="0" applyNumberFormat="1" applyFont="1" applyFill="1" applyBorder="1" applyAlignment="1">
      <alignment horizontal="right" vertical="top" wrapText="1"/>
    </xf>
    <xf numFmtId="166" fontId="4" fillId="3" borderId="1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topLeftCell="A80" zoomScaleNormal="100" workbookViewId="0">
      <selection activeCell="A88" sqref="A1:G89"/>
    </sheetView>
  </sheetViews>
  <sheetFormatPr defaultColWidth="17.140625" defaultRowHeight="15"/>
  <cols>
    <col min="1" max="1" width="33.140625" customWidth="1"/>
    <col min="2" max="2" width="12" customWidth="1"/>
    <col min="3" max="5" width="20.28515625" style="10" customWidth="1"/>
    <col min="6" max="6" width="20.85546875" style="10" customWidth="1"/>
    <col min="7" max="7" width="20.28515625" customWidth="1"/>
  </cols>
  <sheetData>
    <row r="1" spans="1:7" ht="25.5" customHeight="1">
      <c r="A1" s="14" t="s">
        <v>159</v>
      </c>
      <c r="B1" s="14"/>
      <c r="C1" s="14"/>
      <c r="D1" s="14"/>
      <c r="E1" s="14"/>
      <c r="F1" s="14"/>
      <c r="G1" s="14"/>
    </row>
    <row r="2" spans="1:7" ht="24" customHeight="1">
      <c r="A2" s="14"/>
      <c r="B2" s="14"/>
      <c r="C2" s="14"/>
      <c r="D2" s="14"/>
      <c r="E2" s="14"/>
      <c r="F2" s="14"/>
      <c r="G2" s="14"/>
    </row>
    <row r="3" spans="1:7" ht="15.75">
      <c r="A3" s="15" t="s">
        <v>150</v>
      </c>
      <c r="B3" s="15"/>
      <c r="C3" s="15"/>
      <c r="D3" s="15"/>
      <c r="E3" s="15"/>
      <c r="F3" s="15"/>
      <c r="G3" s="15"/>
    </row>
    <row r="4" spans="1:7" ht="37.5" customHeight="1">
      <c r="A4" s="1" t="s">
        <v>17</v>
      </c>
      <c r="B4" s="1" t="s">
        <v>16</v>
      </c>
      <c r="C4" s="11" t="s">
        <v>160</v>
      </c>
      <c r="D4" s="11" t="s">
        <v>162</v>
      </c>
      <c r="E4" s="17" t="s">
        <v>163</v>
      </c>
      <c r="F4" s="11" t="s">
        <v>158</v>
      </c>
      <c r="G4" s="2" t="s">
        <v>164</v>
      </c>
    </row>
    <row r="5" spans="1:7" ht="31.5">
      <c r="A5" s="3" t="s">
        <v>0</v>
      </c>
      <c r="B5" s="7" t="s">
        <v>1</v>
      </c>
      <c r="C5" s="19">
        <f t="shared" ref="C5:D5" si="0">SUM(C6:C14)</f>
        <v>16031986.83075</v>
      </c>
      <c r="D5" s="19">
        <f t="shared" si="0"/>
        <v>9915073.3781899996</v>
      </c>
      <c r="E5" s="12">
        <f>D5/C5</f>
        <v>0.61845568380660643</v>
      </c>
      <c r="F5" s="19">
        <f>SUM(F6:F14)</f>
        <v>9372806.6996899992</v>
      </c>
      <c r="G5" s="12">
        <f>F5/C5</f>
        <v>0.58463163665482665</v>
      </c>
    </row>
    <row r="6" spans="1:7" ht="63">
      <c r="A6" s="5" t="s">
        <v>2</v>
      </c>
      <c r="B6" s="8" t="s">
        <v>3</v>
      </c>
      <c r="C6" s="20">
        <v>547297.61464000004</v>
      </c>
      <c r="D6" s="20">
        <v>406670.47042999999</v>
      </c>
      <c r="E6" s="13">
        <f t="shared" ref="E6:E69" si="1">D6/C6</f>
        <v>0.74305178672758987</v>
      </c>
      <c r="F6" s="20">
        <v>363796.11683999997</v>
      </c>
      <c r="G6" s="13">
        <f>F6/C6</f>
        <v>0.66471350707292376</v>
      </c>
    </row>
    <row r="7" spans="1:7" ht="94.5">
      <c r="A7" s="5" t="s">
        <v>4</v>
      </c>
      <c r="B7" s="8" t="s">
        <v>5</v>
      </c>
      <c r="C7" s="20">
        <v>703128.47488999995</v>
      </c>
      <c r="D7" s="20">
        <v>457909.66722</v>
      </c>
      <c r="E7" s="13">
        <f t="shared" si="1"/>
        <v>0.65124608598967226</v>
      </c>
      <c r="F7" s="20">
        <v>426514.8811</v>
      </c>
      <c r="G7" s="13">
        <f>F7/C7</f>
        <v>0.60659594417183227</v>
      </c>
    </row>
    <row r="8" spans="1:7" ht="93" customHeight="1">
      <c r="A8" s="5" t="s">
        <v>6</v>
      </c>
      <c r="B8" s="8" t="s">
        <v>7</v>
      </c>
      <c r="C8" s="20">
        <v>3533740.78578</v>
      </c>
      <c r="D8" s="20">
        <v>2387167.11045</v>
      </c>
      <c r="E8" s="13">
        <f t="shared" si="1"/>
        <v>0.67553543260901139</v>
      </c>
      <c r="F8" s="20">
        <v>2238006.69979</v>
      </c>
      <c r="G8" s="13">
        <f>F8/C8</f>
        <v>0.6333250896035959</v>
      </c>
    </row>
    <row r="9" spans="1:7" ht="15.75">
      <c r="A9" s="5" t="s">
        <v>8</v>
      </c>
      <c r="B9" s="8" t="s">
        <v>9</v>
      </c>
      <c r="C9" s="20">
        <v>692239.10092999996</v>
      </c>
      <c r="D9" s="20">
        <v>421725.19101000001</v>
      </c>
      <c r="E9" s="13">
        <f t="shared" si="1"/>
        <v>0.60921896847985968</v>
      </c>
      <c r="F9" s="20">
        <v>365601.79725</v>
      </c>
      <c r="G9" s="13">
        <f>F9/C9</f>
        <v>0.52814381152238621</v>
      </c>
    </row>
    <row r="10" spans="1:7" ht="83.25" customHeight="1">
      <c r="A10" s="5" t="s">
        <v>10</v>
      </c>
      <c r="B10" s="8" t="s">
        <v>11</v>
      </c>
      <c r="C10" s="20">
        <v>1057899.88956</v>
      </c>
      <c r="D10" s="20">
        <v>722988.45577999996</v>
      </c>
      <c r="E10" s="13">
        <f t="shared" si="1"/>
        <v>0.68341859462779986</v>
      </c>
      <c r="F10" s="20">
        <v>665912.38214</v>
      </c>
      <c r="G10" s="13">
        <f>F10/C10</f>
        <v>0.62946634999363238</v>
      </c>
    </row>
    <row r="11" spans="1:7" ht="31.5">
      <c r="A11" s="5" t="s">
        <v>12</v>
      </c>
      <c r="B11" s="8" t="s">
        <v>13</v>
      </c>
      <c r="C11" s="20">
        <v>619460.40390000003</v>
      </c>
      <c r="D11" s="20">
        <v>477541.68845000002</v>
      </c>
      <c r="E11" s="13">
        <f t="shared" si="1"/>
        <v>0.77089945611292043</v>
      </c>
      <c r="F11" s="20">
        <v>464927.52374999999</v>
      </c>
      <c r="G11" s="13">
        <f>F11/C11</f>
        <v>0.75053630679686445</v>
      </c>
    </row>
    <row r="12" spans="1:7" ht="35.25" customHeight="1">
      <c r="A12" s="5" t="s">
        <v>151</v>
      </c>
      <c r="B12" s="9" t="s">
        <v>152</v>
      </c>
      <c r="C12" s="20">
        <v>670</v>
      </c>
      <c r="D12" s="20">
        <v>500</v>
      </c>
      <c r="E12" s="13">
        <f t="shared" si="1"/>
        <v>0.74626865671641796</v>
      </c>
      <c r="F12" s="20">
        <v>500</v>
      </c>
      <c r="G12" s="13">
        <f>F12/C12</f>
        <v>0.74626865671641796</v>
      </c>
    </row>
    <row r="13" spans="1:7" ht="35.25" customHeight="1">
      <c r="A13" s="5" t="s">
        <v>167</v>
      </c>
      <c r="B13" s="9" t="s">
        <v>165</v>
      </c>
      <c r="C13" s="20">
        <v>335759.22031999996</v>
      </c>
      <c r="D13" s="20"/>
      <c r="E13" s="13">
        <f t="shared" si="1"/>
        <v>0</v>
      </c>
      <c r="F13" s="20"/>
      <c r="G13" s="13"/>
    </row>
    <row r="14" spans="1:7" ht="31.5">
      <c r="A14" s="5" t="s">
        <v>14</v>
      </c>
      <c r="B14" s="8" t="s">
        <v>15</v>
      </c>
      <c r="C14" s="20">
        <v>8541791.3407300003</v>
      </c>
      <c r="D14" s="20">
        <v>5040570.7948500002</v>
      </c>
      <c r="E14" s="13">
        <f t="shared" si="1"/>
        <v>0.59010699205621453</v>
      </c>
      <c r="F14" s="20">
        <v>4847547.2988200001</v>
      </c>
      <c r="G14" s="13">
        <f>F14/C14</f>
        <v>0.5675094491837257</v>
      </c>
    </row>
    <row r="15" spans="1:7" ht="31.5">
      <c r="A15" s="3" t="s">
        <v>23</v>
      </c>
      <c r="B15" s="7" t="s">
        <v>18</v>
      </c>
      <c r="C15" s="19">
        <f t="shared" ref="C15:D15" si="2">SUM(C16:C17)</f>
        <v>66763.729040000006</v>
      </c>
      <c r="D15" s="19">
        <f t="shared" si="2"/>
        <v>38439.418409999998</v>
      </c>
      <c r="E15" s="12">
        <f t="shared" si="1"/>
        <v>0.57575301683598101</v>
      </c>
      <c r="F15" s="19">
        <f>SUM(F16:F17)</f>
        <v>33403.177349999998</v>
      </c>
      <c r="G15" s="12">
        <f>F15/C15</f>
        <v>0.50031922767506332</v>
      </c>
    </row>
    <row r="16" spans="1:7" ht="31.5">
      <c r="A16" s="5" t="s">
        <v>19</v>
      </c>
      <c r="B16" s="8" t="s">
        <v>20</v>
      </c>
      <c r="C16" s="20">
        <v>48458.2811</v>
      </c>
      <c r="D16" s="20">
        <v>30947.354500000001</v>
      </c>
      <c r="E16" s="13">
        <f t="shared" si="1"/>
        <v>0.63863913035082875</v>
      </c>
      <c r="F16" s="20">
        <v>29340.871219999997</v>
      </c>
      <c r="G16" s="13">
        <f>F16/C16</f>
        <v>0.60548724704971013</v>
      </c>
    </row>
    <row r="17" spans="1:7" ht="31.5">
      <c r="A17" s="5" t="s">
        <v>21</v>
      </c>
      <c r="B17" s="8" t="s">
        <v>22</v>
      </c>
      <c r="C17" s="20">
        <v>18305.447940000002</v>
      </c>
      <c r="D17" s="20">
        <v>7492.0639099999999</v>
      </c>
      <c r="E17" s="13">
        <f t="shared" si="1"/>
        <v>0.40928055596109053</v>
      </c>
      <c r="F17" s="20">
        <v>4062.3061299999999</v>
      </c>
      <c r="G17" s="13">
        <f>F17/C17</f>
        <v>0.22191787621450576</v>
      </c>
    </row>
    <row r="18" spans="1:7" ht="63">
      <c r="A18" s="3" t="s">
        <v>24</v>
      </c>
      <c r="B18" s="7" t="s">
        <v>25</v>
      </c>
      <c r="C18" s="19">
        <f t="shared" ref="C18:D18" si="3">SUM(C19:C22)</f>
        <v>2613646.54097</v>
      </c>
      <c r="D18" s="19">
        <f t="shared" si="3"/>
        <v>1573149.4541</v>
      </c>
      <c r="E18" s="12">
        <f t="shared" si="1"/>
        <v>0.60189831694539642</v>
      </c>
      <c r="F18" s="19">
        <f>SUM(F19:F22)</f>
        <v>1598465.97456</v>
      </c>
      <c r="G18" s="12">
        <f>F18/C18</f>
        <v>0.61158460009927851</v>
      </c>
    </row>
    <row r="19" spans="1:7" ht="63">
      <c r="A19" s="5" t="s">
        <v>26</v>
      </c>
      <c r="B19" s="8" t="s">
        <v>27</v>
      </c>
      <c r="C19" s="20">
        <v>439980.06169</v>
      </c>
      <c r="D19" s="20">
        <v>211325.45675000001</v>
      </c>
      <c r="E19" s="13">
        <f t="shared" si="1"/>
        <v>0.48030689376759794</v>
      </c>
      <c r="F19" s="20">
        <v>562079.37312999996</v>
      </c>
      <c r="G19" s="13">
        <f>F19/C19</f>
        <v>1.2775110103194367</v>
      </c>
    </row>
    <row r="20" spans="1:7" ht="31.5">
      <c r="A20" s="5" t="s">
        <v>28</v>
      </c>
      <c r="B20" s="8" t="s">
        <v>29</v>
      </c>
      <c r="C20" s="20">
        <v>1650857.00401</v>
      </c>
      <c r="D20" s="20">
        <v>1013154.0915099999</v>
      </c>
      <c r="E20" s="13">
        <f t="shared" si="1"/>
        <v>0.61371402189832713</v>
      </c>
      <c r="F20" s="20">
        <v>683682.48043</v>
      </c>
      <c r="G20" s="13">
        <f>F20/C20</f>
        <v>0.41413791671193018</v>
      </c>
    </row>
    <row r="21" spans="1:7" ht="15.75">
      <c r="A21" s="5" t="s">
        <v>30</v>
      </c>
      <c r="B21" s="8" t="s">
        <v>31</v>
      </c>
      <c r="C21" s="20">
        <v>14419</v>
      </c>
      <c r="D21" s="20">
        <v>10493</v>
      </c>
      <c r="E21" s="13">
        <f t="shared" si="1"/>
        <v>0.72772036895762537</v>
      </c>
      <c r="F21" s="20">
        <v>5716.2370000000001</v>
      </c>
      <c r="G21" s="13">
        <f>F21/C21</f>
        <v>0.39643782509189263</v>
      </c>
    </row>
    <row r="22" spans="1:7" ht="63">
      <c r="A22" s="5" t="s">
        <v>32</v>
      </c>
      <c r="B22" s="8" t="s">
        <v>33</v>
      </c>
      <c r="C22" s="20">
        <v>508390.47527</v>
      </c>
      <c r="D22" s="20">
        <v>338176.90583999996</v>
      </c>
      <c r="E22" s="13">
        <f t="shared" si="1"/>
        <v>0.66519126988049559</v>
      </c>
      <c r="F22" s="20">
        <v>346987.88400000002</v>
      </c>
      <c r="G22" s="13">
        <f>F22/C22</f>
        <v>0.68252239347269239</v>
      </c>
    </row>
    <row r="23" spans="1:7" ht="31.5">
      <c r="A23" s="3" t="s">
        <v>34</v>
      </c>
      <c r="B23" s="7" t="s">
        <v>35</v>
      </c>
      <c r="C23" s="19">
        <f t="shared" ref="C23:D23" si="4">SUM(C24:C33)</f>
        <v>77623168.192629993</v>
      </c>
      <c r="D23" s="19">
        <f t="shared" si="4"/>
        <v>48562752.850079998</v>
      </c>
      <c r="E23" s="12">
        <f t="shared" si="1"/>
        <v>0.62562188558918985</v>
      </c>
      <c r="F23" s="19">
        <f>SUM(F24:F33)</f>
        <v>25419808.86414</v>
      </c>
      <c r="G23" s="12">
        <f>F23/C23</f>
        <v>0.32747708520551611</v>
      </c>
    </row>
    <row r="24" spans="1:7" ht="15.75">
      <c r="A24" s="5" t="s">
        <v>36</v>
      </c>
      <c r="B24" s="8" t="s">
        <v>37</v>
      </c>
      <c r="C24" s="20">
        <v>658125.40182000003</v>
      </c>
      <c r="D24" s="20">
        <v>439173.27164999995</v>
      </c>
      <c r="E24" s="13">
        <f t="shared" si="1"/>
        <v>0.66730940704536978</v>
      </c>
      <c r="F24" s="20">
        <v>464573.10279999999</v>
      </c>
      <c r="G24" s="13">
        <f>F24/C24</f>
        <v>0.70590361884719144</v>
      </c>
    </row>
    <row r="25" spans="1:7" ht="31.5">
      <c r="A25" s="5" t="s">
        <v>38</v>
      </c>
      <c r="B25" s="8" t="s">
        <v>39</v>
      </c>
      <c r="C25" s="20">
        <v>151429.6</v>
      </c>
      <c r="D25" s="20">
        <v>75018.296040000001</v>
      </c>
      <c r="E25" s="13">
        <f t="shared" si="1"/>
        <v>0.49540047678921423</v>
      </c>
      <c r="F25" s="20">
        <v>66182.306670000005</v>
      </c>
      <c r="G25" s="13">
        <f>F25/C25</f>
        <v>0.43704999993396271</v>
      </c>
    </row>
    <row r="26" spans="1:7" ht="31.5">
      <c r="A26" s="5" t="s">
        <v>40</v>
      </c>
      <c r="B26" s="8" t="s">
        <v>41</v>
      </c>
      <c r="C26" s="20">
        <v>4576947.6421800004</v>
      </c>
      <c r="D26" s="20">
        <v>3061211.3840700001</v>
      </c>
      <c r="E26" s="13">
        <f t="shared" si="1"/>
        <v>0.66883251096399809</v>
      </c>
      <c r="F26" s="20">
        <v>2805423.4562199996</v>
      </c>
      <c r="G26" s="13">
        <f>F26/C26</f>
        <v>0.61294637289837473</v>
      </c>
    </row>
    <row r="27" spans="1:7" ht="15.75">
      <c r="A27" s="5" t="s">
        <v>42</v>
      </c>
      <c r="B27" s="8" t="s">
        <v>43</v>
      </c>
      <c r="C27" s="20">
        <v>51330.110489999999</v>
      </c>
      <c r="D27" s="20">
        <v>19338.01842</v>
      </c>
      <c r="E27" s="13">
        <f t="shared" si="1"/>
        <v>0.37673829717875601</v>
      </c>
      <c r="F27" s="20">
        <v>27808.955870000002</v>
      </c>
      <c r="G27" s="13">
        <f>F27/C27</f>
        <v>0.54176692012805372</v>
      </c>
    </row>
    <row r="28" spans="1:7" ht="15.75">
      <c r="A28" s="5" t="s">
        <v>44</v>
      </c>
      <c r="B28" s="8" t="s">
        <v>45</v>
      </c>
      <c r="C28" s="20">
        <v>708831.87801999995</v>
      </c>
      <c r="D28" s="20">
        <v>526120.48380000005</v>
      </c>
      <c r="E28" s="13">
        <f t="shared" si="1"/>
        <v>0.74223592379849956</v>
      </c>
      <c r="F28" s="20">
        <v>463955.61397000001</v>
      </c>
      <c r="G28" s="13">
        <f>F28/C28</f>
        <v>0.6545354806360858</v>
      </c>
    </row>
    <row r="29" spans="1:7" ht="15.75">
      <c r="A29" s="5" t="s">
        <v>46</v>
      </c>
      <c r="B29" s="8" t="s">
        <v>47</v>
      </c>
      <c r="C29" s="20">
        <v>3431654.7693000003</v>
      </c>
      <c r="D29" s="20">
        <v>2001548.8606199999</v>
      </c>
      <c r="E29" s="13">
        <f t="shared" si="1"/>
        <v>0.5832605536332206</v>
      </c>
      <c r="F29" s="20">
        <v>2206802.4682700001</v>
      </c>
      <c r="G29" s="13">
        <f>F29/C29</f>
        <v>0.6430723999431186</v>
      </c>
    </row>
    <row r="30" spans="1:7" ht="31.5">
      <c r="A30" s="5" t="s">
        <v>48</v>
      </c>
      <c r="B30" s="8" t="s">
        <v>49</v>
      </c>
      <c r="C30" s="20">
        <v>54633190.76168</v>
      </c>
      <c r="D30" s="20">
        <v>38234374.646789998</v>
      </c>
      <c r="E30" s="13">
        <f t="shared" si="1"/>
        <v>0.69983784790413128</v>
      </c>
      <c r="F30" s="20">
        <v>15193665.753120001</v>
      </c>
      <c r="G30" s="13">
        <f>F30/C30</f>
        <v>0.27810321054462223</v>
      </c>
    </row>
    <row r="31" spans="1:7" ht="15.75">
      <c r="A31" s="5" t="s">
        <v>50</v>
      </c>
      <c r="B31" s="8" t="s">
        <v>51</v>
      </c>
      <c r="C31" s="20">
        <v>1107649.2219200002</v>
      </c>
      <c r="D31" s="20">
        <v>400087.82270999998</v>
      </c>
      <c r="E31" s="13">
        <f t="shared" si="1"/>
        <v>0.36120444522724204</v>
      </c>
      <c r="F31" s="20">
        <v>447565.23745999997</v>
      </c>
      <c r="G31" s="13">
        <f>F31/C31</f>
        <v>0.40406766745539713</v>
      </c>
    </row>
    <row r="32" spans="1:7" ht="47.25">
      <c r="A32" s="5" t="s">
        <v>168</v>
      </c>
      <c r="B32" s="9" t="s">
        <v>166</v>
      </c>
      <c r="C32" s="20">
        <v>16000</v>
      </c>
      <c r="D32" s="20">
        <v>150</v>
      </c>
      <c r="E32" s="13">
        <f t="shared" si="1"/>
        <v>9.3749999999999997E-3</v>
      </c>
      <c r="F32" s="20"/>
      <c r="G32" s="13"/>
    </row>
    <row r="33" spans="1:7" ht="31.5">
      <c r="A33" s="5" t="s">
        <v>52</v>
      </c>
      <c r="B33" s="8" t="s">
        <v>53</v>
      </c>
      <c r="C33" s="20">
        <v>12288008.807219999</v>
      </c>
      <c r="D33" s="20">
        <v>3805730.06598</v>
      </c>
      <c r="E33" s="13">
        <f t="shared" si="1"/>
        <v>0.30971088364974869</v>
      </c>
      <c r="F33" s="20">
        <v>3743831.9697600002</v>
      </c>
      <c r="G33" s="13">
        <f>F33/C33</f>
        <v>0.30467360729431259</v>
      </c>
    </row>
    <row r="34" spans="1:7" ht="47.25">
      <c r="A34" s="3" t="s">
        <v>54</v>
      </c>
      <c r="B34" s="7" t="s">
        <v>55</v>
      </c>
      <c r="C34" s="19">
        <f t="shared" ref="C34:D34" si="5">SUM(C35:C38)</f>
        <v>23027024.462960001</v>
      </c>
      <c r="D34" s="19">
        <f t="shared" si="5"/>
        <v>8873195.5355699994</v>
      </c>
      <c r="E34" s="12">
        <f t="shared" si="1"/>
        <v>0.38533834668230499</v>
      </c>
      <c r="F34" s="19">
        <f>SUM(F35:F38)</f>
        <v>8011994.2362899994</v>
      </c>
      <c r="G34" s="12">
        <f>F34/C34</f>
        <v>0.34793875557728488</v>
      </c>
    </row>
    <row r="35" spans="1:7" ht="15.75">
      <c r="A35" s="5" t="s">
        <v>56</v>
      </c>
      <c r="B35" s="8" t="s">
        <v>57</v>
      </c>
      <c r="C35" s="20">
        <v>8434532.64848</v>
      </c>
      <c r="D35" s="20">
        <v>2058815.0459400001</v>
      </c>
      <c r="E35" s="13">
        <f t="shared" si="1"/>
        <v>0.24409355345977851</v>
      </c>
      <c r="F35" s="20">
        <v>2146594.2477699998</v>
      </c>
      <c r="G35" s="13">
        <f>F35/C35</f>
        <v>0.25450067445726715</v>
      </c>
    </row>
    <row r="36" spans="1:7" ht="15.75">
      <c r="A36" s="5" t="s">
        <v>153</v>
      </c>
      <c r="B36" s="9" t="s">
        <v>154</v>
      </c>
      <c r="C36" s="20">
        <v>3050013.5034499997</v>
      </c>
      <c r="D36" s="20">
        <v>939493.22409999999</v>
      </c>
      <c r="E36" s="13">
        <f t="shared" si="1"/>
        <v>0.30802920152232094</v>
      </c>
      <c r="F36" s="20">
        <v>771783.91009999998</v>
      </c>
      <c r="G36" s="13">
        <f>F36/C36</f>
        <v>0.25304278463915075</v>
      </c>
    </row>
    <row r="37" spans="1:7" ht="15.75">
      <c r="A37" s="5" t="s">
        <v>58</v>
      </c>
      <c r="B37" s="8" t="s">
        <v>59</v>
      </c>
      <c r="C37" s="20">
        <v>7754615.8862500004</v>
      </c>
      <c r="D37" s="20">
        <v>4190205.8795599998</v>
      </c>
      <c r="E37" s="13">
        <f t="shared" si="1"/>
        <v>0.54034989495608809</v>
      </c>
      <c r="F37" s="20">
        <v>3844486.7136200001</v>
      </c>
      <c r="G37" s="13">
        <f>F37/C37</f>
        <v>0.49576752350001024</v>
      </c>
    </row>
    <row r="38" spans="1:7" ht="47.25">
      <c r="A38" s="5" t="s">
        <v>60</v>
      </c>
      <c r="B38" s="8" t="s">
        <v>61</v>
      </c>
      <c r="C38" s="20">
        <v>3787862.42478</v>
      </c>
      <c r="D38" s="20">
        <v>1684681.3859699999</v>
      </c>
      <c r="E38" s="13">
        <f t="shared" si="1"/>
        <v>0.444757807186687</v>
      </c>
      <c r="F38" s="20">
        <v>1249129.3647999999</v>
      </c>
      <c r="G38" s="13">
        <f>F38/C38</f>
        <v>0.32977157687361086</v>
      </c>
    </row>
    <row r="39" spans="1:7" ht="31.5">
      <c r="A39" s="3" t="s">
        <v>62</v>
      </c>
      <c r="B39" s="7" t="s">
        <v>63</v>
      </c>
      <c r="C39" s="19">
        <f t="shared" ref="C39:D39" si="6">SUM(C40:C43)</f>
        <v>3309428.0751800002</v>
      </c>
      <c r="D39" s="19">
        <f t="shared" si="6"/>
        <v>1171979.3279800001</v>
      </c>
      <c r="E39" s="12">
        <f t="shared" si="1"/>
        <v>0.35413349417368922</v>
      </c>
      <c r="F39" s="19">
        <f>SUM(F40:F43)</f>
        <v>772953.78697000002</v>
      </c>
      <c r="G39" s="12">
        <f>F39/C39</f>
        <v>0.23356113787968</v>
      </c>
    </row>
    <row r="40" spans="1:7" ht="15.75">
      <c r="A40" s="5" t="s">
        <v>64</v>
      </c>
      <c r="B40" s="8" t="s">
        <v>65</v>
      </c>
      <c r="C40" s="20">
        <v>545.63300000000004</v>
      </c>
      <c r="D40" s="20">
        <v>398.19245000000001</v>
      </c>
      <c r="E40" s="13">
        <f t="shared" si="1"/>
        <v>0.72978073173726654</v>
      </c>
      <c r="F40" s="20">
        <v>348.16980000000001</v>
      </c>
      <c r="G40" s="13">
        <f>F40/C40</f>
        <v>0.63810253412092011</v>
      </c>
    </row>
    <row r="41" spans="1:7" ht="31.5">
      <c r="A41" s="5" t="s">
        <v>155</v>
      </c>
      <c r="B41" s="9" t="s">
        <v>156</v>
      </c>
      <c r="C41" s="20">
        <v>2872320.6671700003</v>
      </c>
      <c r="D41" s="20">
        <v>948677.95551999996</v>
      </c>
      <c r="E41" s="13">
        <f t="shared" si="1"/>
        <v>0.33028274536446517</v>
      </c>
      <c r="F41" s="20">
        <v>380150.91204999998</v>
      </c>
      <c r="G41" s="13">
        <f>F41/C41</f>
        <v>0.1323497464593846</v>
      </c>
    </row>
    <row r="42" spans="1:7" ht="47.25">
      <c r="A42" s="5" t="s">
        <v>66</v>
      </c>
      <c r="B42" s="8" t="s">
        <v>67</v>
      </c>
      <c r="C42" s="20">
        <v>30816.153429999998</v>
      </c>
      <c r="D42" s="20">
        <v>16435.105460000002</v>
      </c>
      <c r="E42" s="13">
        <f t="shared" si="1"/>
        <v>0.53332761005791773</v>
      </c>
      <c r="F42" s="20">
        <v>11963.50014</v>
      </c>
      <c r="G42" s="13">
        <f>F42/C42</f>
        <v>0.38822172167514424</v>
      </c>
    </row>
    <row r="43" spans="1:7" ht="31.5">
      <c r="A43" s="5" t="s">
        <v>68</v>
      </c>
      <c r="B43" s="8" t="s">
        <v>69</v>
      </c>
      <c r="C43" s="20">
        <v>405745.62157999998</v>
      </c>
      <c r="D43" s="20">
        <v>206468.07455000002</v>
      </c>
      <c r="E43" s="13">
        <f t="shared" si="1"/>
        <v>0.50886088122405326</v>
      </c>
      <c r="F43" s="20">
        <v>380491.20498000004</v>
      </c>
      <c r="G43" s="13">
        <f>F43/C43</f>
        <v>0.9377580058617575</v>
      </c>
    </row>
    <row r="44" spans="1:7" ht="15.75">
      <c r="A44" s="3" t="s">
        <v>70</v>
      </c>
      <c r="B44" s="7" t="s">
        <v>71</v>
      </c>
      <c r="C44" s="19">
        <f t="shared" ref="C44:D44" si="7">SUM(C45:C53)</f>
        <v>60715321.570200004</v>
      </c>
      <c r="D44" s="19">
        <f t="shared" si="7"/>
        <v>39672545.339739993</v>
      </c>
      <c r="E44" s="12">
        <f t="shared" si="1"/>
        <v>0.65341901045306949</v>
      </c>
      <c r="F44" s="19">
        <f>SUM(F45:F53)</f>
        <v>35657535.386380002</v>
      </c>
      <c r="G44" s="12">
        <f>F44/C44</f>
        <v>0.58729056297844362</v>
      </c>
    </row>
    <row r="45" spans="1:7" ht="15.75">
      <c r="A45" s="5" t="s">
        <v>72</v>
      </c>
      <c r="B45" s="8" t="s">
        <v>73</v>
      </c>
      <c r="C45" s="20">
        <v>16797025.896910001</v>
      </c>
      <c r="D45" s="20">
        <v>11391372.77183</v>
      </c>
      <c r="E45" s="13">
        <f t="shared" si="1"/>
        <v>0.67817796089280125</v>
      </c>
      <c r="F45" s="20">
        <v>11015162.073009999</v>
      </c>
      <c r="G45" s="13">
        <f>F45/C45</f>
        <v>0.65578050189446702</v>
      </c>
    </row>
    <row r="46" spans="1:7" ht="15.75">
      <c r="A46" s="5" t="s">
        <v>74</v>
      </c>
      <c r="B46" s="8" t="s">
        <v>75</v>
      </c>
      <c r="C46" s="20">
        <v>24525304.12345</v>
      </c>
      <c r="D46" s="20">
        <v>16081459.394819999</v>
      </c>
      <c r="E46" s="13">
        <f t="shared" si="1"/>
        <v>0.65570886761985658</v>
      </c>
      <c r="F46" s="20">
        <v>14047253.79049</v>
      </c>
      <c r="G46" s="13">
        <f>F46/C46</f>
        <v>0.57276573288478172</v>
      </c>
    </row>
    <row r="47" spans="1:7" ht="31.5">
      <c r="A47" s="5" t="s">
        <v>76</v>
      </c>
      <c r="B47" s="8" t="s">
        <v>77</v>
      </c>
      <c r="C47" s="20">
        <v>5783054.5135200005</v>
      </c>
      <c r="D47" s="20">
        <v>3865714.99847</v>
      </c>
      <c r="E47" s="13">
        <f t="shared" si="1"/>
        <v>0.66845556953206653</v>
      </c>
      <c r="F47" s="20">
        <v>3597985.4638499999</v>
      </c>
      <c r="G47" s="13">
        <f>F47/C47</f>
        <v>0.62216004629359722</v>
      </c>
    </row>
    <row r="48" spans="1:7" ht="31.5">
      <c r="A48" s="5" t="s">
        <v>78</v>
      </c>
      <c r="B48" s="8" t="s">
        <v>79</v>
      </c>
      <c r="C48" s="20">
        <v>4968338.2654600004</v>
      </c>
      <c r="D48" s="20">
        <v>3215235.9222399998</v>
      </c>
      <c r="E48" s="13">
        <f t="shared" si="1"/>
        <v>0.64714513192316081</v>
      </c>
      <c r="F48" s="20">
        <v>2967737.33892</v>
      </c>
      <c r="G48" s="13">
        <f>F48/C48</f>
        <v>0.59732996836221419</v>
      </c>
    </row>
    <row r="49" spans="1:7" ht="47.25">
      <c r="A49" s="5" t="s">
        <v>80</v>
      </c>
      <c r="B49" s="8" t="s">
        <v>81</v>
      </c>
      <c r="C49" s="20">
        <v>133334.44602</v>
      </c>
      <c r="D49" s="20">
        <v>83241.223569999987</v>
      </c>
      <c r="E49" s="13">
        <f t="shared" si="1"/>
        <v>0.62430396686475076</v>
      </c>
      <c r="F49" s="20">
        <v>64975.39529</v>
      </c>
      <c r="G49" s="13">
        <f>F49/C49</f>
        <v>0.48731139798828704</v>
      </c>
    </row>
    <row r="50" spans="1:7" ht="15.75">
      <c r="A50" s="5" t="s">
        <v>82</v>
      </c>
      <c r="B50" s="8" t="s">
        <v>83</v>
      </c>
      <c r="C50" s="20">
        <v>33380.230000000003</v>
      </c>
      <c r="D50" s="20">
        <v>22182.943579999999</v>
      </c>
      <c r="E50" s="13">
        <f t="shared" si="1"/>
        <v>0.6645533472956896</v>
      </c>
      <c r="F50" s="20">
        <v>8785.2870000000003</v>
      </c>
      <c r="G50" s="13">
        <f>F50/C50</f>
        <v>0.26318833033804739</v>
      </c>
    </row>
    <row r="51" spans="1:7" ht="15.75">
      <c r="A51" s="5" t="s">
        <v>84</v>
      </c>
      <c r="B51" s="8" t="s">
        <v>85</v>
      </c>
      <c r="C51" s="20">
        <v>1570023.51358</v>
      </c>
      <c r="D51" s="20">
        <v>1051786.9786699999</v>
      </c>
      <c r="E51" s="13">
        <f t="shared" si="1"/>
        <v>0.66991797866242997</v>
      </c>
      <c r="F51" s="20">
        <v>586762.00797999999</v>
      </c>
      <c r="G51" s="13">
        <f>F51/C51</f>
        <v>0.37372816579164037</v>
      </c>
    </row>
    <row r="52" spans="1:7" ht="47.25">
      <c r="A52" s="5" t="s">
        <v>86</v>
      </c>
      <c r="B52" s="8" t="s">
        <v>87</v>
      </c>
      <c r="C52" s="20">
        <v>12800</v>
      </c>
      <c r="D52" s="20">
        <v>12760</v>
      </c>
      <c r="E52" s="13">
        <f t="shared" si="1"/>
        <v>0.99687499999999996</v>
      </c>
      <c r="F52" s="20">
        <v>10488</v>
      </c>
      <c r="G52" s="13">
        <f>F52/C52</f>
        <v>0.81937499999999996</v>
      </c>
    </row>
    <row r="53" spans="1:7" ht="31.5">
      <c r="A53" s="5" t="s">
        <v>88</v>
      </c>
      <c r="B53" s="8" t="s">
        <v>89</v>
      </c>
      <c r="C53" s="20">
        <v>6892060.5812600004</v>
      </c>
      <c r="D53" s="20">
        <v>3948791.1065599998</v>
      </c>
      <c r="E53" s="13">
        <f t="shared" si="1"/>
        <v>0.57294782307878167</v>
      </c>
      <c r="F53" s="20">
        <v>3358386.02984</v>
      </c>
      <c r="G53" s="13">
        <f>F53/C53</f>
        <v>0.48728330087110505</v>
      </c>
    </row>
    <row r="54" spans="1:7" ht="31.5">
      <c r="A54" s="3" t="s">
        <v>90</v>
      </c>
      <c r="B54" s="7" t="s">
        <v>91</v>
      </c>
      <c r="C54" s="4">
        <f t="shared" ref="C54:D54" si="8">SUM(C55:C56)</f>
        <v>7344231.9324099999</v>
      </c>
      <c r="D54" s="19">
        <f t="shared" si="8"/>
        <v>4539798.8228399996</v>
      </c>
      <c r="E54" s="12">
        <f t="shared" si="1"/>
        <v>0.61814480596751398</v>
      </c>
      <c r="F54" s="19">
        <f>SUM(F55:F56)</f>
        <v>4167019.7927299999</v>
      </c>
      <c r="G54" s="12">
        <f>F54/C54</f>
        <v>0.56738673711283483</v>
      </c>
    </row>
    <row r="55" spans="1:7" ht="15.75">
      <c r="A55" s="5" t="s">
        <v>92</v>
      </c>
      <c r="B55" s="8" t="s">
        <v>93</v>
      </c>
      <c r="C55" s="20">
        <v>6774592.8516999995</v>
      </c>
      <c r="D55" s="20">
        <v>4134293.63112</v>
      </c>
      <c r="E55" s="13">
        <f t="shared" si="1"/>
        <v>0.61026451649895841</v>
      </c>
      <c r="F55" s="20">
        <v>3714199.9617499998</v>
      </c>
      <c r="G55" s="13">
        <f>F55/C55</f>
        <v>0.54825434429140163</v>
      </c>
    </row>
    <row r="56" spans="1:7" ht="31.5">
      <c r="A56" s="5" t="s">
        <v>94</v>
      </c>
      <c r="B56" s="8" t="s">
        <v>95</v>
      </c>
      <c r="C56" s="20">
        <v>569639.08071000001</v>
      </c>
      <c r="D56" s="20">
        <v>405505.19172</v>
      </c>
      <c r="E56" s="13">
        <f t="shared" si="1"/>
        <v>0.7118633630518767</v>
      </c>
      <c r="F56" s="20">
        <v>452819.83098000003</v>
      </c>
      <c r="G56" s="13">
        <f>F56/C56</f>
        <v>0.79492409547393394</v>
      </c>
    </row>
    <row r="57" spans="1:7" ht="15.75">
      <c r="A57" s="3" t="s">
        <v>96</v>
      </c>
      <c r="B57" s="7" t="s">
        <v>97</v>
      </c>
      <c r="C57" s="19">
        <f t="shared" ref="C57:D57" si="9">SUM(C58:C65)</f>
        <v>26679900.86186</v>
      </c>
      <c r="D57" s="19">
        <f t="shared" si="9"/>
        <v>13793126.836389998</v>
      </c>
      <c r="E57" s="12">
        <f t="shared" si="1"/>
        <v>0.51698568550934276</v>
      </c>
      <c r="F57" s="19">
        <f>SUM(F58:F65)</f>
        <v>13463145.009170003</v>
      </c>
      <c r="G57" s="12">
        <f>F57/C57</f>
        <v>0.50461750509785874</v>
      </c>
    </row>
    <row r="58" spans="1:7" ht="31.5">
      <c r="A58" s="5" t="s">
        <v>98</v>
      </c>
      <c r="B58" s="8" t="s">
        <v>99</v>
      </c>
      <c r="C58" s="20">
        <v>7697465.3997</v>
      </c>
      <c r="D58" s="20">
        <v>3503248.0866199997</v>
      </c>
      <c r="E58" s="13">
        <f t="shared" si="1"/>
        <v>0.45511709435634939</v>
      </c>
      <c r="F58" s="20">
        <v>5176245.0832799999</v>
      </c>
      <c r="G58" s="13">
        <f>F58/C58</f>
        <v>0.67246097442435249</v>
      </c>
    </row>
    <row r="59" spans="1:7" ht="15.75">
      <c r="A59" s="5" t="s">
        <v>100</v>
      </c>
      <c r="B59" s="8" t="s">
        <v>101</v>
      </c>
      <c r="C59" s="20">
        <v>4788483.8741199998</v>
      </c>
      <c r="D59" s="20">
        <v>3099278.3059699996</v>
      </c>
      <c r="E59" s="13">
        <f t="shared" si="1"/>
        <v>0.64723582399858604</v>
      </c>
      <c r="F59" s="20">
        <v>3340038.7325999998</v>
      </c>
      <c r="G59" s="13">
        <f>F59/C59</f>
        <v>0.69751487535578538</v>
      </c>
    </row>
    <row r="60" spans="1:7" ht="47.25">
      <c r="A60" s="5" t="s">
        <v>102</v>
      </c>
      <c r="B60" s="8" t="s">
        <v>103</v>
      </c>
      <c r="C60" s="20">
        <v>246672.60665</v>
      </c>
      <c r="D60" s="20">
        <v>142883.00393000001</v>
      </c>
      <c r="E60" s="13">
        <f t="shared" si="1"/>
        <v>0.57924147261610825</v>
      </c>
      <c r="F60" s="20">
        <v>139286.37341</v>
      </c>
      <c r="G60" s="13">
        <f>F60/C60</f>
        <v>0.56466088919079416</v>
      </c>
    </row>
    <row r="61" spans="1:7" ht="15.75">
      <c r="A61" s="5" t="s">
        <v>104</v>
      </c>
      <c r="B61" s="8" t="s">
        <v>105</v>
      </c>
      <c r="C61" s="20">
        <v>635380.18335000006</v>
      </c>
      <c r="D61" s="20">
        <v>293139.30650000001</v>
      </c>
      <c r="E61" s="13">
        <f t="shared" si="1"/>
        <v>0.46136048020012582</v>
      </c>
      <c r="F61" s="20">
        <v>269842.22722</v>
      </c>
      <c r="G61" s="13">
        <f>F61/C61</f>
        <v>0.4246941190348032</v>
      </c>
    </row>
    <row r="62" spans="1:7" ht="31.5">
      <c r="A62" s="5" t="s">
        <v>106</v>
      </c>
      <c r="B62" s="8" t="s">
        <v>107</v>
      </c>
      <c r="C62" s="20">
        <v>317849.54730999999</v>
      </c>
      <c r="D62" s="20">
        <v>217638.90987</v>
      </c>
      <c r="E62" s="13">
        <f t="shared" si="1"/>
        <v>0.68472304494974112</v>
      </c>
      <c r="F62" s="20">
        <v>147144.66316999999</v>
      </c>
      <c r="G62" s="13">
        <f>F62/C62</f>
        <v>0.46293809261426816</v>
      </c>
    </row>
    <row r="63" spans="1:7" ht="63">
      <c r="A63" s="5" t="s">
        <v>108</v>
      </c>
      <c r="B63" s="8" t="s">
        <v>109</v>
      </c>
      <c r="C63" s="20">
        <v>444495.45062999998</v>
      </c>
      <c r="D63" s="20">
        <v>294155.81618000002</v>
      </c>
      <c r="E63" s="13">
        <f t="shared" si="1"/>
        <v>0.66177463855497742</v>
      </c>
      <c r="F63" s="20">
        <v>271873.49462000001</v>
      </c>
      <c r="G63" s="13">
        <f>F63/C63</f>
        <v>0.61164516809938907</v>
      </c>
    </row>
    <row r="64" spans="1:7" ht="32.25" customHeight="1">
      <c r="A64" s="5" t="s">
        <v>110</v>
      </c>
      <c r="B64" s="8" t="s">
        <v>111</v>
      </c>
      <c r="C64" s="20">
        <v>191190.62526</v>
      </c>
      <c r="D64" s="20">
        <v>126575.00154000001</v>
      </c>
      <c r="E64" s="13">
        <f t="shared" si="1"/>
        <v>0.662035606441847</v>
      </c>
      <c r="F64" s="20">
        <v>139395.59594999999</v>
      </c>
      <c r="G64" s="13">
        <f>F64/C64</f>
        <v>0.72909221234271304</v>
      </c>
    </row>
    <row r="65" spans="1:7" ht="31.5">
      <c r="A65" s="5" t="s">
        <v>112</v>
      </c>
      <c r="B65" s="8" t="s">
        <v>113</v>
      </c>
      <c r="C65" s="20">
        <v>12358363.17484</v>
      </c>
      <c r="D65" s="20">
        <v>6116208.4057799997</v>
      </c>
      <c r="E65" s="13">
        <f t="shared" si="1"/>
        <v>0.49490440758625664</v>
      </c>
      <c r="F65" s="20">
        <v>3979318.83892</v>
      </c>
      <c r="G65" s="13">
        <f>F65/C65</f>
        <v>0.32199400378695531</v>
      </c>
    </row>
    <row r="66" spans="1:7" ht="15.75">
      <c r="A66" s="3" t="s">
        <v>114</v>
      </c>
      <c r="B66" s="7" t="s">
        <v>115</v>
      </c>
      <c r="C66" s="19">
        <f t="shared" ref="C66:D66" si="10">SUM(C67:C71)</f>
        <v>62436839.736879997</v>
      </c>
      <c r="D66" s="19">
        <f t="shared" si="10"/>
        <v>43066536.805990003</v>
      </c>
      <c r="E66" s="12">
        <f t="shared" si="1"/>
        <v>0.68976163731989137</v>
      </c>
      <c r="F66" s="19">
        <f>SUM(F67:F71)</f>
        <v>41145963.3785</v>
      </c>
      <c r="G66" s="12">
        <f>F66/C66</f>
        <v>0.65900137726214914</v>
      </c>
    </row>
    <row r="67" spans="1:7" ht="15.75">
      <c r="A67" s="5" t="s">
        <v>116</v>
      </c>
      <c r="B67" s="8" t="s">
        <v>117</v>
      </c>
      <c r="C67" s="20">
        <v>612317.30237000005</v>
      </c>
      <c r="D67" s="20">
        <v>424766.47034</v>
      </c>
      <c r="E67" s="13">
        <f t="shared" si="1"/>
        <v>0.69370319717558759</v>
      </c>
      <c r="F67" s="20">
        <v>426247.92297000001</v>
      </c>
      <c r="G67" s="13">
        <f>F67/C67</f>
        <v>0.69612261701602973</v>
      </c>
    </row>
    <row r="68" spans="1:7" ht="31.5">
      <c r="A68" s="5" t="s">
        <v>118</v>
      </c>
      <c r="B68" s="8" t="s">
        <v>119</v>
      </c>
      <c r="C68" s="20">
        <v>8935033.54586</v>
      </c>
      <c r="D68" s="20">
        <v>6009356.0619799998</v>
      </c>
      <c r="E68" s="13">
        <f t="shared" si="1"/>
        <v>0.67256110804020464</v>
      </c>
      <c r="F68" s="20">
        <v>6012668.5028999997</v>
      </c>
      <c r="G68" s="13">
        <f>F68/C68</f>
        <v>0.67293183310833093</v>
      </c>
    </row>
    <row r="69" spans="1:7" ht="31.5">
      <c r="A69" s="5" t="s">
        <v>120</v>
      </c>
      <c r="B69" s="8" t="s">
        <v>121</v>
      </c>
      <c r="C69" s="20">
        <v>29179899.163339999</v>
      </c>
      <c r="D69" s="20">
        <v>20912801.115660001</v>
      </c>
      <c r="E69" s="13">
        <f t="shared" si="1"/>
        <v>0.71668517422204392</v>
      </c>
      <c r="F69" s="20">
        <v>22396594.020880003</v>
      </c>
      <c r="G69" s="13">
        <f>F69/C69</f>
        <v>0.76753500399404517</v>
      </c>
    </row>
    <row r="70" spans="1:7" ht="15.75">
      <c r="A70" s="5" t="s">
        <v>122</v>
      </c>
      <c r="B70" s="8" t="s">
        <v>123</v>
      </c>
      <c r="C70" s="20">
        <v>20917061.332259998</v>
      </c>
      <c r="D70" s="20">
        <v>14034496.60352</v>
      </c>
      <c r="E70" s="13">
        <f t="shared" ref="E70:E86" si="11">D70/C70</f>
        <v>0.67095928919397751</v>
      </c>
      <c r="F70" s="20">
        <v>11652540.96191</v>
      </c>
      <c r="G70" s="13">
        <f>F70/C70</f>
        <v>0.557083080496518</v>
      </c>
    </row>
    <row r="71" spans="1:7" ht="31.5">
      <c r="A71" s="5" t="s">
        <v>124</v>
      </c>
      <c r="B71" s="8" t="s">
        <v>125</v>
      </c>
      <c r="C71" s="20">
        <v>2792528.3930500001</v>
      </c>
      <c r="D71" s="20">
        <v>1685116.55449</v>
      </c>
      <c r="E71" s="13">
        <f t="shared" si="11"/>
        <v>0.60343757244649365</v>
      </c>
      <c r="F71" s="20">
        <v>657911.96984000003</v>
      </c>
      <c r="G71" s="13">
        <f>F71/C71</f>
        <v>0.23559723563685184</v>
      </c>
    </row>
    <row r="72" spans="1:7" ht="31.5">
      <c r="A72" s="3" t="s">
        <v>126</v>
      </c>
      <c r="B72" s="7" t="s">
        <v>127</v>
      </c>
      <c r="C72" s="4">
        <f t="shared" ref="C72:D72" si="12">SUM(C73:C76)</f>
        <v>11093714.48157</v>
      </c>
      <c r="D72" s="19">
        <f t="shared" si="12"/>
        <v>7376603.4243299998</v>
      </c>
      <c r="E72" s="12">
        <f t="shared" si="11"/>
        <v>0.66493539531639823</v>
      </c>
      <c r="F72" s="19">
        <f>SUM(F73:F76)</f>
        <v>5378402.4851900004</v>
      </c>
      <c r="G72" s="12">
        <f>F72/C72</f>
        <v>0.48481529735826051</v>
      </c>
    </row>
    <row r="73" spans="1:7" ht="15.75">
      <c r="A73" s="5" t="s">
        <v>128</v>
      </c>
      <c r="B73" s="8" t="s">
        <v>129</v>
      </c>
      <c r="C73" s="20">
        <v>2949311.7626900002</v>
      </c>
      <c r="D73" s="20">
        <v>1847060.12778</v>
      </c>
      <c r="E73" s="13">
        <f t="shared" si="11"/>
        <v>0.62626818607176959</v>
      </c>
      <c r="F73" s="20">
        <v>1564375.5957500001</v>
      </c>
      <c r="G73" s="13">
        <f>F73/C73</f>
        <v>0.53042055965055679</v>
      </c>
    </row>
    <row r="74" spans="1:7" ht="15.75">
      <c r="A74" s="5" t="s">
        <v>130</v>
      </c>
      <c r="B74" s="8" t="s">
        <v>131</v>
      </c>
      <c r="C74" s="20">
        <v>3812211.90973</v>
      </c>
      <c r="D74" s="20">
        <v>2763371.3751300001</v>
      </c>
      <c r="E74" s="13">
        <f t="shared" si="11"/>
        <v>0.72487349616556751</v>
      </c>
      <c r="F74" s="20">
        <v>1409767.3083800001</v>
      </c>
      <c r="G74" s="13">
        <f>F74/C74</f>
        <v>0.36980297574272225</v>
      </c>
    </row>
    <row r="75" spans="1:7" ht="15.75">
      <c r="A75" s="5" t="s">
        <v>132</v>
      </c>
      <c r="B75" s="8" t="s">
        <v>133</v>
      </c>
      <c r="C75" s="20">
        <v>4229246.7064699996</v>
      </c>
      <c r="D75" s="20">
        <v>2695463.92668</v>
      </c>
      <c r="E75" s="13">
        <f t="shared" si="11"/>
        <v>0.63733901419286254</v>
      </c>
      <c r="F75" s="20">
        <v>2326068.9642500002</v>
      </c>
      <c r="G75" s="13">
        <f>F75/C75</f>
        <v>0.54999604555854498</v>
      </c>
    </row>
    <row r="76" spans="1:7" ht="31.5">
      <c r="A76" s="5" t="s">
        <v>134</v>
      </c>
      <c r="B76" s="8" t="s">
        <v>135</v>
      </c>
      <c r="C76" s="20">
        <v>102944.10268000001</v>
      </c>
      <c r="D76" s="20">
        <v>70707.994739999995</v>
      </c>
      <c r="E76" s="13">
        <f t="shared" si="11"/>
        <v>0.68685813853557587</v>
      </c>
      <c r="F76" s="20">
        <v>78190.616810000007</v>
      </c>
      <c r="G76" s="13">
        <f>F76/C76</f>
        <v>0.75954440103338616</v>
      </c>
    </row>
    <row r="77" spans="1:7" ht="31.5">
      <c r="A77" s="3" t="s">
        <v>136</v>
      </c>
      <c r="B77" s="7" t="s">
        <v>137</v>
      </c>
      <c r="C77" s="4">
        <f t="shared" ref="C77:D77" si="13">SUM(C78:C80)</f>
        <v>511276.18277999992</v>
      </c>
      <c r="D77" s="19">
        <f t="shared" si="13"/>
        <v>356497.84873999999</v>
      </c>
      <c r="E77" s="12">
        <f t="shared" si="11"/>
        <v>0.69727059610245834</v>
      </c>
      <c r="F77" s="19">
        <f>SUM(F78:F80)</f>
        <v>341336.07445999992</v>
      </c>
      <c r="G77" s="12">
        <f>F77/C77</f>
        <v>0.66761583260935009</v>
      </c>
    </row>
    <row r="78" spans="1:7" ht="15.75">
      <c r="A78" s="5" t="s">
        <v>138</v>
      </c>
      <c r="B78" s="8" t="s">
        <v>139</v>
      </c>
      <c r="C78" s="20">
        <v>3736</v>
      </c>
      <c r="D78" s="20">
        <v>2825.0476400000002</v>
      </c>
      <c r="E78" s="13">
        <f t="shared" si="11"/>
        <v>0.756169068522484</v>
      </c>
      <c r="F78" s="20">
        <v>142786.45591999998</v>
      </c>
      <c r="G78" s="13">
        <f>F78/C78</f>
        <v>38.219072783725906</v>
      </c>
    </row>
    <row r="79" spans="1:7" ht="31.5">
      <c r="A79" s="5" t="s">
        <v>140</v>
      </c>
      <c r="B79" s="8" t="s">
        <v>141</v>
      </c>
      <c r="C79" s="20">
        <v>146401.79287999999</v>
      </c>
      <c r="D79" s="20">
        <v>109090.22848000001</v>
      </c>
      <c r="E79" s="13">
        <f t="shared" si="11"/>
        <v>0.74514270852828379</v>
      </c>
      <c r="F79" s="20">
        <v>105682.95990999999</v>
      </c>
      <c r="G79" s="13">
        <f>F79/C79</f>
        <v>0.72186930112682646</v>
      </c>
    </row>
    <row r="80" spans="1:7" ht="31.5">
      <c r="A80" s="5" t="s">
        <v>142</v>
      </c>
      <c r="B80" s="8" t="s">
        <v>143</v>
      </c>
      <c r="C80" s="20">
        <v>361138.38989999995</v>
      </c>
      <c r="D80" s="20">
        <v>244582.57261999999</v>
      </c>
      <c r="E80" s="13">
        <f t="shared" si="11"/>
        <v>0.67725442506327138</v>
      </c>
      <c r="F80" s="20">
        <v>92866.658629999991</v>
      </c>
      <c r="G80" s="13">
        <f>F80/C80</f>
        <v>0.25714978309482683</v>
      </c>
    </row>
    <row r="81" spans="1:8" ht="63">
      <c r="A81" s="3" t="s">
        <v>144</v>
      </c>
      <c r="B81" s="7" t="s">
        <v>145</v>
      </c>
      <c r="C81" s="4">
        <f t="shared" ref="C81:D81" si="14">SUM(C82)</f>
        <v>4242232.5570700001</v>
      </c>
      <c r="D81" s="19">
        <f t="shared" si="14"/>
        <v>2305735.2104099998</v>
      </c>
      <c r="E81" s="12">
        <f t="shared" si="11"/>
        <v>0.54351928598711974</v>
      </c>
      <c r="F81" s="19">
        <f>SUM(F82)</f>
        <v>2716687.9573000004</v>
      </c>
      <c r="G81" s="12">
        <f>F81/C81</f>
        <v>0.64039109613932765</v>
      </c>
    </row>
    <row r="82" spans="1:8" ht="47.25">
      <c r="A82" s="5" t="s">
        <v>146</v>
      </c>
      <c r="B82" s="8" t="s">
        <v>147</v>
      </c>
      <c r="C82" s="20">
        <v>4242232.5570700001</v>
      </c>
      <c r="D82" s="20">
        <v>2305735.2104099998</v>
      </c>
      <c r="E82" s="13">
        <f t="shared" si="11"/>
        <v>0.54351928598711974</v>
      </c>
      <c r="F82" s="20">
        <v>2716687.9573000004</v>
      </c>
      <c r="G82" s="13">
        <f>F82/C82</f>
        <v>0.64039109613932765</v>
      </c>
    </row>
    <row r="83" spans="1:8" ht="78.75">
      <c r="A83" s="3" t="s">
        <v>148</v>
      </c>
      <c r="B83" s="7" t="s">
        <v>149</v>
      </c>
      <c r="C83" s="19">
        <v>319517.65169999999</v>
      </c>
      <c r="D83" s="19"/>
      <c r="E83" s="12"/>
      <c r="F83" s="19"/>
      <c r="G83" s="12"/>
    </row>
    <row r="84" spans="1:8" ht="15.75">
      <c r="A84" s="5" t="s">
        <v>169</v>
      </c>
      <c r="B84" s="7">
        <v>1402</v>
      </c>
      <c r="C84" s="20">
        <v>251098.96</v>
      </c>
      <c r="D84" s="19"/>
      <c r="E84" s="12"/>
      <c r="F84" s="19"/>
      <c r="G84" s="12"/>
    </row>
    <row r="85" spans="1:8" ht="31.5">
      <c r="A85" s="5" t="s">
        <v>170</v>
      </c>
      <c r="B85" s="7">
        <v>1403</v>
      </c>
      <c r="C85" s="20">
        <v>68418.691699999996</v>
      </c>
      <c r="D85" s="19"/>
      <c r="E85" s="12"/>
      <c r="F85" s="19"/>
      <c r="G85" s="12"/>
    </row>
    <row r="86" spans="1:8" ht="15.75">
      <c r="A86" s="3" t="s">
        <v>157</v>
      </c>
      <c r="B86" s="7"/>
      <c r="C86" s="19">
        <f>C81+C77+C72+C57+C54+C44+C39+C34+C23+C18+C15+C5+C66+C83</f>
        <v>296015052.80599999</v>
      </c>
      <c r="D86" s="19">
        <f>D81+D77+D72+D57+D54+D44+D39+D34+D23+D18+D15+D5+D66+D83</f>
        <v>181245434.25276998</v>
      </c>
      <c r="E86" s="6">
        <f t="shared" si="11"/>
        <v>0.61228451909691628</v>
      </c>
      <c r="F86" s="19">
        <f>F81+F77+F72+F57+F54+F44+F39+F34+F23+F18+F15+F5+F66+F83</f>
        <v>148079522.82273</v>
      </c>
      <c r="G86" s="6">
        <f>F86/C86</f>
        <v>0.50024321877907063</v>
      </c>
    </row>
    <row r="88" spans="1:8" ht="15" customHeight="1">
      <c r="A88" s="16" t="s">
        <v>161</v>
      </c>
      <c r="B88" s="16"/>
      <c r="C88" s="16"/>
      <c r="D88" s="16"/>
      <c r="E88" s="16"/>
      <c r="F88" s="16"/>
      <c r="G88" s="16"/>
      <c r="H88" s="18"/>
    </row>
    <row r="89" spans="1:8" ht="15" customHeight="1">
      <c r="A89" s="16"/>
      <c r="B89" s="16"/>
      <c r="C89" s="16"/>
      <c r="D89" s="16"/>
      <c r="E89" s="16"/>
      <c r="F89" s="16"/>
      <c r="G89" s="16"/>
      <c r="H89" s="18"/>
    </row>
  </sheetData>
  <mergeCells count="3">
    <mergeCell ref="A1:G2"/>
    <mergeCell ref="A3:G3"/>
    <mergeCell ref="A88:G89"/>
  </mergeCells>
  <pageMargins left="0.54" right="0.35433070866141736" top="0.43" bottom="0.47244094488188981" header="0.31496062992125984" footer="0.23622047244094491"/>
  <pageSetup paperSize="9" scale="9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2021-11-10T11:09:59Z</cp:lastPrinted>
  <dcterms:created xsi:type="dcterms:W3CDTF">2019-06-13T06:02:48Z</dcterms:created>
  <dcterms:modified xsi:type="dcterms:W3CDTF">2021-11-10T11:10:02Z</dcterms:modified>
</cp:coreProperties>
</file>