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70" windowWidth="28455" windowHeight="11955"/>
  </bookViews>
  <sheets>
    <sheet name="Универсальный отчет" sheetId="1" r:id="rId1"/>
  </sheets>
  <definedNames>
    <definedName name="_xlnm._FilterDatabase" localSheetId="0" hidden="1">'Универсальный отчет'!$A$4:$C$4</definedName>
    <definedName name="_xlnm.Print_Titles" localSheetId="0">'Универсальный отчет'!$4:$4</definedName>
    <definedName name="_xlnm.Print_Area" localSheetId="0">'Универсальный отчет'!$A$1:$G$88</definedName>
  </definedNames>
  <calcPr calcId="125725"/>
</workbook>
</file>

<file path=xl/calcChain.xml><?xml version="1.0" encoding="utf-8"?>
<calcChain xmlns="http://schemas.openxmlformats.org/spreadsheetml/2006/main">
  <c r="C81" i="1"/>
  <c r="C79"/>
  <c r="C77"/>
  <c r="C72"/>
  <c r="C66"/>
  <c r="C57"/>
  <c r="C54"/>
  <c r="C39"/>
  <c r="C44"/>
  <c r="D39"/>
  <c r="C34"/>
  <c r="C23"/>
  <c r="C18"/>
  <c r="C15"/>
  <c r="C5"/>
  <c r="D81"/>
  <c r="D79"/>
  <c r="D77"/>
  <c r="D72"/>
  <c r="D66"/>
  <c r="D57"/>
  <c r="D54"/>
  <c r="D44"/>
  <c r="D34"/>
  <c r="D5"/>
  <c r="C85" l="1"/>
  <c r="F85"/>
  <c r="G19"/>
  <c r="D15" l="1"/>
  <c r="G15" s="1"/>
  <c r="D23"/>
  <c r="E23" s="1"/>
  <c r="D18"/>
  <c r="E18" s="1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2"/>
  <c r="E21"/>
  <c r="E20"/>
  <c r="E19"/>
  <c r="E17"/>
  <c r="E16"/>
  <c r="E14"/>
  <c r="E13"/>
  <c r="E12"/>
  <c r="E11"/>
  <c r="E10"/>
  <c r="E9"/>
  <c r="E8"/>
  <c r="E7"/>
  <c r="E6"/>
  <c r="E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49"/>
  <c r="G48"/>
  <c r="G47"/>
  <c r="G46"/>
  <c r="G45"/>
  <c r="G44"/>
  <c r="G43"/>
  <c r="G42"/>
  <c r="G40"/>
  <c r="G39"/>
  <c r="G38"/>
  <c r="G37"/>
  <c r="G36"/>
  <c r="G35"/>
  <c r="G34"/>
  <c r="G33"/>
  <c r="G31"/>
  <c r="G30"/>
  <c r="G29"/>
  <c r="G28"/>
  <c r="G26"/>
  <c r="G25"/>
  <c r="G24"/>
  <c r="G22"/>
  <c r="G21"/>
  <c r="G20"/>
  <c r="G18"/>
  <c r="G17"/>
  <c r="G16"/>
  <c r="G14"/>
  <c r="G11"/>
  <c r="G10"/>
  <c r="G9"/>
  <c r="G8"/>
  <c r="G7"/>
  <c r="G6"/>
  <c r="G5"/>
  <c r="E15" l="1"/>
  <c r="G23"/>
  <c r="D85"/>
  <c r="G85" s="1"/>
  <c r="E85" l="1"/>
</calcChain>
</file>

<file path=xl/sharedStrings.xml><?xml version="1.0" encoding="utf-8"?>
<sst xmlns="http://schemas.openxmlformats.org/spreadsheetml/2006/main" count="171" uniqueCount="171">
  <si>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</si>
  <si>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</si>
  <si>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</si>
  <si>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</si>
  <si>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</si>
  <si>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</si>
  <si>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</si>
  <si>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</si>
  <si>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</si>
  <si>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</si>
  <si>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</si>
  <si>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</si>
  <si>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</si>
  <si>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</si>
  <si>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Другие общегосударственные вопросы</t>
  </si>
  <si>
    <t>0113</t>
  </si>
  <si>
    <t>Раздел, подраздел</t>
  </si>
  <si>
    <t xml:space="preserve">Наименование </t>
  </si>
  <si>
    <t>0200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</si>
  <si>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</si>
  <si>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</si>
  <si>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</si>
  <si>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</si>
  <si>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НАЦИОНАЛЬНАЯ ОБОРОНА, ВСЕГО</t>
  </si>
  <si>
    <t>НАЦИОНАЛЬНАЯ БЕЗОПАСНОСТЬ И ПРАВООХРАНИТЕЛЬНАЯ ДЕЯТЕЛЬНОСТЬ</t>
  </si>
  <si>
    <t>0300</t>
  </si>
  <si>
    <t>0309</t>
  </si>
  <si>
    <t>0310</t>
  </si>
  <si>
    <t>Миграционная политика</t>
  </si>
  <si>
    <t>0311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</si>
  <si>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</si>
  <si>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</si>
  <si>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</si>
  <si>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</si>
  <si>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Общеэкономические вопросы</t>
  </si>
  <si>
    <t>0401</t>
  </si>
  <si>
    <t>Топливно-энергетический комплекс</t>
  </si>
  <si>
    <t>0402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</si>
  <si>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</si>
  <si>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</si>
  <si>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</si>
  <si>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</si>
  <si>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</si>
  <si>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</si>
  <si>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</si>
  <si>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</si>
  <si>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</si>
  <si>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</si>
  <si>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</si>
  <si>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</si>
  <si>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</si>
  <si>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</si>
  <si>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</si>
  <si>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</si>
  <si>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</si>
  <si>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</si>
  <si>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</si>
  <si>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</si>
  <si>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</si>
  <si>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</si>
  <si>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</si>
  <si>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</si>
  <si>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Экологический контроль</t>
  </si>
  <si>
    <t>0601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</si>
  <si>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</si>
  <si>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</si>
  <si>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</si>
  <si>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</si>
  <si>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</si>
  <si>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</si>
  <si>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</si>
  <si>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</si>
  <si>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</si>
  <si>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</si>
  <si>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</si>
  <si>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</si>
  <si>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Среднее профессиональное образование</t>
  </si>
  <si>
    <t>0704</t>
  </si>
  <si>
    <t>Профессиональная подготовка, переподготовка и повышение квалификации</t>
  </si>
  <si>
    <t>0705</t>
  </si>
  <si>
    <t>Высшее образование</t>
  </si>
  <si>
    <t>0706</t>
  </si>
  <si>
    <t>Молодежная политика</t>
  </si>
  <si>
    <t>0707</t>
  </si>
  <si>
    <t>Прикладные научные исследования в области образования</t>
  </si>
  <si>
    <t>0708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</si>
  <si>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</si>
  <si>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</si>
  <si>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</si>
  <si>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</si>
  <si>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</si>
  <si>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</si>
  <si>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</si>
  <si>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</si>
  <si>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ЗДРАВООХРАНЕНИЕ</t>
  </si>
  <si>
    <t>0900</t>
  </si>
  <si>
    <t>Стационарная медицинская помощь</t>
  </si>
  <si>
    <t>0901</t>
  </si>
  <si>
    <t>Амбулаторная помощь</t>
  </si>
  <si>
    <t>0902</t>
  </si>
  <si>
    <t>Медицинская помощь в дневных стационарах всех типов</t>
  </si>
  <si>
    <t>0903</t>
  </si>
  <si>
    <t>Скорая медицинская помощь</t>
  </si>
  <si>
    <t>0904</t>
  </si>
  <si>
    <t>Санаторно-оздоровительная помощь</t>
  </si>
  <si>
    <t>0905</t>
  </si>
  <si>
    <t>Заготовка, переработка, хранение и обеспечение безопасности донорской крови и ее компонентов</t>
  </si>
  <si>
    <t>0906</t>
  </si>
  <si>
    <t>Санитарно-эпидемиологическое благополучие</t>
  </si>
  <si>
    <t>0907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</si>
  <si>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</si>
  <si>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</si>
  <si>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</si>
  <si>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</si>
  <si>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</si>
  <si>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</si>
  <si>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</si>
  <si>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</si>
  <si>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</si>
  <si>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</si>
  <si>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</si>
  <si>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</si>
  <si>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</si>
  <si>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</si>
  <si>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</si>
  <si>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</si>
  <si>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</si>
  <si>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</si>
  <si>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</si>
  <si>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</si>
  <si>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</si>
  <si>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</si>
  <si>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</si>
  <si>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</si>
  <si>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</si>
  <si>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</si>
  <si>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Другие вопросы в области средств массовой информации</t>
  </si>
  <si>
    <t>1204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</si>
  <si>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</si>
  <si>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</si>
  <si>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</si>
  <si>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</si>
  <si>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</si>
  <si>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</si>
  <si>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</si>
  <si>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</si>
  <si>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Прочие межбюджетные трансферты общего характера</t>
  </si>
  <si>
    <t>1403</t>
  </si>
  <si>
    <t>тыс. рублей</t>
  </si>
  <si>
    <t>ИТОГО РАСХОДЫ ОБЛАСТНОГО БЮДЖЕТА</t>
  </si>
  <si>
    <t>Коммунальное хозяйство</t>
  </si>
  <si>
    <t>0502</t>
  </si>
  <si>
    <t>Сбор, удаление отходов и очистка сточных вод</t>
  </si>
  <si>
    <t>0602</t>
  </si>
  <si>
    <t>Иные дотации</t>
  </si>
  <si>
    <t>1402</t>
  </si>
  <si>
    <t>Плановые назначения*</t>
  </si>
  <si>
    <t>Факт на 01.04.2021</t>
  </si>
  <si>
    <t>Гражданская оборона</t>
  </si>
  <si>
    <t>0108</t>
  </si>
  <si>
    <t>Международные отношения и международное сотрудничество</t>
  </si>
  <si>
    <t>0111</t>
  </si>
  <si>
    <t>Резервные фонды</t>
  </si>
  <si>
    <t>0411</t>
  </si>
  <si>
    <t>Прикладные научные исследования в области национальной экономики</t>
  </si>
  <si>
    <t>% исполнения от годового плана</t>
  </si>
  <si>
    <t>Сведения о расходах бюджета Самарской области  по разделам и подразделам бюджетной классификации расходов бюджетов за I квартал 2022 года в сравнении с плановыми назначениями и с I кварталом 2021 года</t>
  </si>
  <si>
    <t>*плановые назначения в соответствии с Законом Самарской области "Об областном бюджете на 2022 год и на плановый период 2023 и 2024 годов" (в редакции от 11.03.2022 №20-ГД)</t>
  </si>
  <si>
    <t>Защита населения и территории от чрезвычайных ситуаций природного и техногенного характера, пожарная безопасность</t>
  </si>
  <si>
    <t>Факт на 01.04.2022</t>
  </si>
  <si>
    <t>I квартал 2022/ I квартал 2021, %</t>
  </si>
</sst>
</file>

<file path=xl/styles.xml><?xml version="1.0" encoding="utf-8"?>
<styleSheet xmlns="http://schemas.openxmlformats.org/spreadsheetml/2006/main">
  <numFmts count="3">
    <numFmt numFmtId="164" formatCode="00\.00"/>
    <numFmt numFmtId="165" formatCode="#,##0.0"/>
    <numFmt numFmtId="166" formatCode="0.0%"/>
  </numFmts>
  <fonts count="9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>
        <fgColor indexed="9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7" fillId="2" borderId="0"/>
    <xf numFmtId="0" fontId="1" fillId="2" borderId="0"/>
    <xf numFmtId="0" fontId="1" fillId="2" borderId="0"/>
  </cellStyleXfs>
  <cellXfs count="19">
    <xf numFmtId="0" fontId="0" fillId="0" borderId="0" xfId="0"/>
    <xf numFmtId="0" fontId="3" fillId="0" borderId="1" xfId="0" applyFont="1" applyBorder="1" applyAlignment="1">
      <alignment horizontal="centerContinuous" vertical="center" wrapText="1"/>
    </xf>
    <xf numFmtId="0" fontId="3" fillId="2" borderId="1" xfId="0" applyFont="1" applyFill="1" applyBorder="1" applyAlignment="1">
      <alignment horizontal="centerContinuous" vertical="center" wrapText="1"/>
    </xf>
    <xf numFmtId="0" fontId="4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164" fontId="3" fillId="3" borderId="2" xfId="0" applyNumberFormat="1" applyFont="1" applyFill="1" applyBorder="1" applyAlignment="1" applyProtection="1">
      <alignment vertical="top" wrapText="1"/>
      <protection hidden="1"/>
    </xf>
    <xf numFmtId="164" fontId="3" fillId="3" borderId="1" xfId="0" applyNumberFormat="1" applyFont="1" applyFill="1" applyBorder="1" applyAlignment="1" applyProtection="1">
      <alignment vertical="top" wrapText="1"/>
      <protection hidden="1"/>
    </xf>
    <xf numFmtId="49" fontId="8" fillId="3" borderId="1" xfId="3" applyNumberFormat="1" applyFont="1" applyFill="1" applyBorder="1" applyAlignment="1">
      <alignment horizontal="center" vertical="top"/>
    </xf>
    <xf numFmtId="165" fontId="4" fillId="3" borderId="1" xfId="0" applyNumberFormat="1" applyFont="1" applyFill="1" applyBorder="1" applyAlignment="1">
      <alignment horizontal="right" vertical="top" wrapText="1"/>
    </xf>
    <xf numFmtId="165" fontId="5" fillId="3" borderId="1" xfId="0" applyNumberFormat="1" applyFont="1" applyFill="1" applyBorder="1" applyAlignment="1">
      <alignment horizontal="right" vertical="top" wrapText="1"/>
    </xf>
    <xf numFmtId="166" fontId="4" fillId="0" borderId="1" xfId="1" applyNumberFormat="1" applyFont="1" applyBorder="1" applyAlignment="1">
      <alignment vertical="top"/>
    </xf>
    <xf numFmtId="166" fontId="5" fillId="0" borderId="1" xfId="1" applyNumberFormat="1" applyFont="1" applyBorder="1" applyAlignment="1">
      <alignment vertical="top"/>
    </xf>
    <xf numFmtId="166" fontId="5" fillId="3" borderId="1" xfId="1" applyNumberFormat="1" applyFont="1" applyFill="1" applyBorder="1" applyAlignment="1">
      <alignment vertical="top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3" fillId="2" borderId="0" xfId="2" applyNumberFormat="1" applyFont="1" applyFill="1" applyBorder="1" applyAlignment="1">
      <alignment horizontal="left" vertical="center" wrapText="1"/>
    </xf>
  </cellXfs>
  <cellStyles count="5">
    <cellStyle name="Обычный" xfId="0" builtinId="0"/>
    <cellStyle name="Обычный 11" xfId="3"/>
    <cellStyle name="Обычный 29" xfId="4"/>
    <cellStyle name="Обычный 3" xfId="2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zoomScale="110" zoomScaleNormal="110" workbookViewId="0">
      <selection activeCell="E4" sqref="E4"/>
    </sheetView>
  </sheetViews>
  <sheetFormatPr defaultColWidth="17.140625" defaultRowHeight="15"/>
  <cols>
    <col min="1" max="1" width="33.140625" customWidth="1"/>
    <col min="2" max="2" width="12" customWidth="1"/>
    <col min="3" max="3" width="17.7109375" customWidth="1"/>
    <col min="4" max="4" width="15.85546875" customWidth="1"/>
    <col min="5" max="5" width="17.7109375" customWidth="1"/>
    <col min="6" max="6" width="15.42578125" customWidth="1"/>
    <col min="7" max="7" width="18.42578125" customWidth="1"/>
  </cols>
  <sheetData>
    <row r="1" spans="1:7" ht="25.5" customHeight="1">
      <c r="A1" s="16" t="s">
        <v>166</v>
      </c>
      <c r="B1" s="16"/>
      <c r="C1" s="16"/>
      <c r="D1" s="16"/>
      <c r="E1" s="16"/>
      <c r="F1" s="16"/>
      <c r="G1" s="16"/>
    </row>
    <row r="2" spans="1:7" ht="18.75" customHeight="1">
      <c r="A2" s="16"/>
      <c r="B2" s="16"/>
      <c r="C2" s="16"/>
      <c r="D2" s="16"/>
      <c r="E2" s="16"/>
      <c r="F2" s="16"/>
      <c r="G2" s="16"/>
    </row>
    <row r="3" spans="1:7" ht="15.75">
      <c r="A3" s="17" t="s">
        <v>148</v>
      </c>
      <c r="B3" s="17"/>
      <c r="C3" s="17"/>
      <c r="D3" s="17"/>
      <c r="E3" s="17"/>
      <c r="F3" s="17"/>
      <c r="G3" s="17"/>
    </row>
    <row r="4" spans="1:7" ht="50.25" customHeight="1">
      <c r="A4" s="1" t="s">
        <v>17</v>
      </c>
      <c r="B4" s="1" t="s">
        <v>16</v>
      </c>
      <c r="C4" s="1" t="s">
        <v>156</v>
      </c>
      <c r="D4" s="1" t="s">
        <v>169</v>
      </c>
      <c r="E4" s="15" t="s">
        <v>165</v>
      </c>
      <c r="F4" s="1" t="s">
        <v>157</v>
      </c>
      <c r="G4" s="2" t="s">
        <v>170</v>
      </c>
    </row>
    <row r="5" spans="1:7" ht="31.5">
      <c r="A5" s="3" t="s">
        <v>0</v>
      </c>
      <c r="B5" s="5" t="s">
        <v>1</v>
      </c>
      <c r="C5" s="10">
        <f>SUM(C6:C14)</f>
        <v>16113197.024179999</v>
      </c>
      <c r="D5" s="10">
        <f>SUM(D6:D14)</f>
        <v>987445.99890000001</v>
      </c>
      <c r="E5" s="12">
        <f>D5/C5</f>
        <v>6.1281817470375727E-2</v>
      </c>
      <c r="F5" s="10">
        <v>811018.28255999996</v>
      </c>
      <c r="G5" s="12">
        <f>D5/F5</f>
        <v>1.2175385193328829</v>
      </c>
    </row>
    <row r="6" spans="1:7" ht="63">
      <c r="A6" s="4" t="s">
        <v>2</v>
      </c>
      <c r="B6" s="6" t="s">
        <v>3</v>
      </c>
      <c r="C6" s="11">
        <v>205263.08799999999</v>
      </c>
      <c r="D6" s="11">
        <v>50960.832139999999</v>
      </c>
      <c r="E6" s="13">
        <f t="shared" ref="E6:E68" si="0">D6/C6</f>
        <v>0.24827080522144343</v>
      </c>
      <c r="F6" s="11">
        <v>49647.469010000001</v>
      </c>
      <c r="G6" s="13">
        <f t="shared" ref="G6:G71" si="1">D6/F6</f>
        <v>1.0264537781318814</v>
      </c>
    </row>
    <row r="7" spans="1:7" ht="94.5">
      <c r="A7" s="4" t="s">
        <v>4</v>
      </c>
      <c r="B7" s="6" t="s">
        <v>5</v>
      </c>
      <c r="C7" s="11">
        <v>404611.495</v>
      </c>
      <c r="D7" s="11">
        <v>81704.913290000011</v>
      </c>
      <c r="E7" s="13">
        <f t="shared" si="0"/>
        <v>0.20193423642103894</v>
      </c>
      <c r="F7" s="11">
        <v>76493.383170000001</v>
      </c>
      <c r="G7" s="13">
        <f t="shared" si="1"/>
        <v>1.0681304696436009</v>
      </c>
    </row>
    <row r="8" spans="1:7" ht="93" customHeight="1">
      <c r="A8" s="4" t="s">
        <v>6</v>
      </c>
      <c r="B8" s="6" t="s">
        <v>7</v>
      </c>
      <c r="C8" s="11">
        <v>51871.775000000001</v>
      </c>
      <c r="D8" s="11">
        <v>12503.276</v>
      </c>
      <c r="E8" s="13">
        <f t="shared" si="0"/>
        <v>0.24104199249013553</v>
      </c>
      <c r="F8" s="11">
        <v>11780.100560000001</v>
      </c>
      <c r="G8" s="13">
        <f t="shared" si="1"/>
        <v>1.0613895812108414</v>
      </c>
    </row>
    <row r="9" spans="1:7" ht="15.75">
      <c r="A9" s="4" t="s">
        <v>8</v>
      </c>
      <c r="B9" s="6" t="s">
        <v>9</v>
      </c>
      <c r="C9" s="11">
        <v>764171.52567000024</v>
      </c>
      <c r="D9" s="11">
        <v>115009.27884</v>
      </c>
      <c r="E9" s="13">
        <f t="shared" si="0"/>
        <v>0.15050191609686539</v>
      </c>
      <c r="F9" s="11">
        <v>108526.83537999999</v>
      </c>
      <c r="G9" s="13">
        <f t="shared" si="1"/>
        <v>1.0597312493016324</v>
      </c>
    </row>
    <row r="10" spans="1:7" ht="83.25" customHeight="1">
      <c r="A10" s="4" t="s">
        <v>10</v>
      </c>
      <c r="B10" s="6" t="s">
        <v>11</v>
      </c>
      <c r="C10" s="11">
        <v>509353.99447999994</v>
      </c>
      <c r="D10" s="11">
        <v>81143.05313</v>
      </c>
      <c r="E10" s="13">
        <f t="shared" si="0"/>
        <v>0.15930581483480666</v>
      </c>
      <c r="F10" s="11">
        <v>86084.768670000005</v>
      </c>
      <c r="G10" s="13">
        <f t="shared" si="1"/>
        <v>0.94259477470464337</v>
      </c>
    </row>
    <row r="11" spans="1:7" ht="31.5">
      <c r="A11" s="4" t="s">
        <v>12</v>
      </c>
      <c r="B11" s="6" t="s">
        <v>13</v>
      </c>
      <c r="C11" s="11">
        <v>66127.766000000003</v>
      </c>
      <c r="D11" s="11">
        <v>17047.381659999999</v>
      </c>
      <c r="E11" s="13">
        <f t="shared" si="0"/>
        <v>0.25779461020957517</v>
      </c>
      <c r="F11" s="11">
        <v>22527.067500000001</v>
      </c>
      <c r="G11" s="13">
        <f t="shared" si="1"/>
        <v>0.75675103561526591</v>
      </c>
    </row>
    <row r="12" spans="1:7" ht="31.5">
      <c r="A12" s="8" t="s">
        <v>160</v>
      </c>
      <c r="B12" s="9" t="s">
        <v>159</v>
      </c>
      <c r="C12" s="11">
        <v>670</v>
      </c>
      <c r="D12" s="11">
        <v>0</v>
      </c>
      <c r="E12" s="13">
        <f t="shared" si="0"/>
        <v>0</v>
      </c>
      <c r="F12" s="11"/>
      <c r="G12" s="13"/>
    </row>
    <row r="13" spans="1:7" ht="15.75">
      <c r="A13" s="8" t="s">
        <v>162</v>
      </c>
      <c r="B13" s="9" t="s">
        <v>161</v>
      </c>
      <c r="C13" s="11">
        <v>7113598.8388999999</v>
      </c>
      <c r="D13" s="11">
        <v>0</v>
      </c>
      <c r="E13" s="13">
        <f t="shared" si="0"/>
        <v>0</v>
      </c>
      <c r="F13" s="11"/>
      <c r="G13" s="13"/>
    </row>
    <row r="14" spans="1:7" ht="31.5">
      <c r="A14" s="4" t="s">
        <v>14</v>
      </c>
      <c r="B14" s="6" t="s">
        <v>15</v>
      </c>
      <c r="C14" s="11">
        <v>6997528.5411299989</v>
      </c>
      <c r="D14" s="11">
        <v>629077.26384000003</v>
      </c>
      <c r="E14" s="13">
        <f t="shared" si="0"/>
        <v>8.9899921113921352E-2</v>
      </c>
      <c r="F14" s="11">
        <v>455958.65826999996</v>
      </c>
      <c r="G14" s="13">
        <f t="shared" si="1"/>
        <v>1.379680487320599</v>
      </c>
    </row>
    <row r="15" spans="1:7" ht="31.5">
      <c r="A15" s="3" t="s">
        <v>23</v>
      </c>
      <c r="B15" s="5" t="s">
        <v>18</v>
      </c>
      <c r="C15" s="10">
        <f>C16+C17</f>
        <v>59696.3</v>
      </c>
      <c r="D15" s="10">
        <f>D16+D17</f>
        <v>14115.946</v>
      </c>
      <c r="E15" s="12">
        <f t="shared" si="0"/>
        <v>0.23646266184001352</v>
      </c>
      <c r="F15" s="10">
        <v>12035.409019999999</v>
      </c>
      <c r="G15" s="12">
        <f t="shared" si="1"/>
        <v>1.1728679911536568</v>
      </c>
    </row>
    <row r="16" spans="1:7" ht="31.5">
      <c r="A16" s="4" t="s">
        <v>19</v>
      </c>
      <c r="B16" s="6" t="s">
        <v>20</v>
      </c>
      <c r="C16" s="11">
        <v>46491.5</v>
      </c>
      <c r="D16" s="11">
        <v>11622.9</v>
      </c>
      <c r="E16" s="13">
        <f t="shared" si="0"/>
        <v>0.25000053773270381</v>
      </c>
      <c r="F16" s="11">
        <v>11680.3</v>
      </c>
      <c r="G16" s="13">
        <f t="shared" si="1"/>
        <v>0.99508574266071936</v>
      </c>
    </row>
    <row r="17" spans="1:7" ht="31.5">
      <c r="A17" s="4" t="s">
        <v>21</v>
      </c>
      <c r="B17" s="6" t="s">
        <v>22</v>
      </c>
      <c r="C17" s="11">
        <v>13204.8</v>
      </c>
      <c r="D17" s="11">
        <v>2493.0459999999998</v>
      </c>
      <c r="E17" s="13">
        <f t="shared" si="0"/>
        <v>0.18879846722403973</v>
      </c>
      <c r="F17" s="11">
        <v>355.10902000000004</v>
      </c>
      <c r="G17" s="13">
        <f t="shared" si="1"/>
        <v>7.0205088003678409</v>
      </c>
    </row>
    <row r="18" spans="1:7" ht="63">
      <c r="A18" s="3" t="s">
        <v>24</v>
      </c>
      <c r="B18" s="5" t="s">
        <v>25</v>
      </c>
      <c r="C18" s="10">
        <f>SUM(C19:C22)</f>
        <v>2234761.46</v>
      </c>
      <c r="D18" s="10">
        <f>SUM(D19:D22)</f>
        <v>306078.58198999998</v>
      </c>
      <c r="E18" s="12">
        <f t="shared" si="0"/>
        <v>0.13696252932069089</v>
      </c>
      <c r="F18" s="10">
        <v>270837.15629000001</v>
      </c>
      <c r="G18" s="12">
        <f t="shared" si="1"/>
        <v>1.1301203504819888</v>
      </c>
    </row>
    <row r="19" spans="1:7" ht="15.75">
      <c r="A19" s="4" t="s">
        <v>158</v>
      </c>
      <c r="B19" s="6" t="s">
        <v>26</v>
      </c>
      <c r="C19" s="11">
        <v>397040.71899999998</v>
      </c>
      <c r="D19" s="11">
        <v>46909.454969999999</v>
      </c>
      <c r="E19" s="13">
        <f t="shared" si="0"/>
        <v>0.11814771816892665</v>
      </c>
      <c r="F19" s="11">
        <v>45262.30083</v>
      </c>
      <c r="G19" s="13">
        <f t="shared" si="1"/>
        <v>1.0363913037957686</v>
      </c>
    </row>
    <row r="20" spans="1:7" ht="78.75">
      <c r="A20" s="4" t="s">
        <v>168</v>
      </c>
      <c r="B20" s="6" t="s">
        <v>27</v>
      </c>
      <c r="C20" s="11">
        <v>1336549.1000000001</v>
      </c>
      <c r="D20" s="11">
        <v>195293.5422</v>
      </c>
      <c r="E20" s="13">
        <f t="shared" si="0"/>
        <v>0.14611774621673082</v>
      </c>
      <c r="F20" s="11">
        <v>169774.76784000001</v>
      </c>
      <c r="G20" s="13">
        <f t="shared" si="1"/>
        <v>1.1503095818340303</v>
      </c>
    </row>
    <row r="21" spans="1:7" ht="15.75">
      <c r="A21" s="4" t="s">
        <v>28</v>
      </c>
      <c r="B21" s="6" t="s">
        <v>29</v>
      </c>
      <c r="C21" s="11">
        <v>15826</v>
      </c>
      <c r="D21" s="11">
        <v>9447.6990000000005</v>
      </c>
      <c r="E21" s="13">
        <f t="shared" si="0"/>
        <v>0.59697327183116389</v>
      </c>
      <c r="F21" s="11">
        <v>3600</v>
      </c>
      <c r="G21" s="13">
        <f t="shared" si="1"/>
        <v>2.6243608333333337</v>
      </c>
    </row>
    <row r="22" spans="1:7" ht="63">
      <c r="A22" s="4" t="s">
        <v>30</v>
      </c>
      <c r="B22" s="6" t="s">
        <v>31</v>
      </c>
      <c r="C22" s="11">
        <v>485345.641</v>
      </c>
      <c r="D22" s="11">
        <v>54427.885820000003</v>
      </c>
      <c r="E22" s="13">
        <f t="shared" si="0"/>
        <v>0.11214252528951837</v>
      </c>
      <c r="F22" s="11">
        <v>52200.087619999998</v>
      </c>
      <c r="G22" s="13">
        <f t="shared" si="1"/>
        <v>1.0426780547997863</v>
      </c>
    </row>
    <row r="23" spans="1:7" ht="31.5">
      <c r="A23" s="3" t="s">
        <v>32</v>
      </c>
      <c r="B23" s="5" t="s">
        <v>33</v>
      </c>
      <c r="C23" s="10">
        <f>SUM(C24:C33)</f>
        <v>80900337.409279987</v>
      </c>
      <c r="D23" s="10">
        <f>SUM(D24:D33)</f>
        <v>26900706.927230004</v>
      </c>
      <c r="E23" s="12">
        <f t="shared" si="0"/>
        <v>0.33251662216360861</v>
      </c>
      <c r="F23" s="10">
        <v>18887541.00248</v>
      </c>
      <c r="G23" s="12">
        <f t="shared" si="1"/>
        <v>1.4242567057139861</v>
      </c>
    </row>
    <row r="24" spans="1:7" ht="15.75">
      <c r="A24" s="4" t="s">
        <v>34</v>
      </c>
      <c r="B24" s="6" t="s">
        <v>35</v>
      </c>
      <c r="C24" s="11">
        <v>696968.71664</v>
      </c>
      <c r="D24" s="11">
        <v>123191.26175000001</v>
      </c>
      <c r="E24" s="13">
        <f t="shared" si="0"/>
        <v>0.17675292851577307</v>
      </c>
      <c r="F24" s="11">
        <v>105261.35206999999</v>
      </c>
      <c r="G24" s="13">
        <f t="shared" si="1"/>
        <v>1.1703370641493984</v>
      </c>
    </row>
    <row r="25" spans="1:7" ht="31.5">
      <c r="A25" s="4" t="s">
        <v>36</v>
      </c>
      <c r="B25" s="6" t="s">
        <v>37</v>
      </c>
      <c r="C25" s="11">
        <v>152064.41</v>
      </c>
      <c r="D25" s="11">
        <v>8429.5105899999999</v>
      </c>
      <c r="E25" s="13">
        <f t="shared" si="0"/>
        <v>5.5433816433444222E-2</v>
      </c>
      <c r="F25" s="11">
        <v>9025.9023800000014</v>
      </c>
      <c r="G25" s="13">
        <f t="shared" si="1"/>
        <v>0.93392441388226033</v>
      </c>
    </row>
    <row r="26" spans="1:7" ht="31.5">
      <c r="A26" s="4" t="s">
        <v>38</v>
      </c>
      <c r="B26" s="6" t="s">
        <v>39</v>
      </c>
      <c r="C26" s="11">
        <v>4611455.5291899964</v>
      </c>
      <c r="D26" s="11">
        <v>682751.19399000006</v>
      </c>
      <c r="E26" s="13">
        <f t="shared" si="0"/>
        <v>0.14805546527951133</v>
      </c>
      <c r="F26" s="11">
        <v>378501.5759</v>
      </c>
      <c r="G26" s="13">
        <f t="shared" si="1"/>
        <v>1.8038265557192361</v>
      </c>
    </row>
    <row r="27" spans="1:7" ht="15.75">
      <c r="A27" s="7" t="s">
        <v>40</v>
      </c>
      <c r="B27" s="6" t="s">
        <v>41</v>
      </c>
      <c r="C27" s="11">
        <v>86595.697169999999</v>
      </c>
      <c r="D27" s="11">
        <v>2204.8012400000002</v>
      </c>
      <c r="E27" s="13">
        <f t="shared" si="0"/>
        <v>2.5460863669376707E-2</v>
      </c>
      <c r="F27" s="11"/>
      <c r="G27" s="13"/>
    </row>
    <row r="28" spans="1:7" ht="15.75">
      <c r="A28" s="4" t="s">
        <v>42</v>
      </c>
      <c r="B28" s="6" t="s">
        <v>43</v>
      </c>
      <c r="C28" s="11">
        <v>707591.1229800001</v>
      </c>
      <c r="D28" s="11">
        <v>106327.58809999999</v>
      </c>
      <c r="E28" s="13">
        <f t="shared" si="0"/>
        <v>0.15026698985736897</v>
      </c>
      <c r="F28" s="11">
        <v>95729.801640000005</v>
      </c>
      <c r="G28" s="13">
        <f t="shared" si="1"/>
        <v>1.1107051960668828</v>
      </c>
    </row>
    <row r="29" spans="1:7" ht="15.75">
      <c r="A29" s="4" t="s">
        <v>44</v>
      </c>
      <c r="B29" s="6" t="s">
        <v>45</v>
      </c>
      <c r="C29" s="11">
        <v>7098513.0154299997</v>
      </c>
      <c r="D29" s="11">
        <v>493328.28169999999</v>
      </c>
      <c r="E29" s="13">
        <f t="shared" si="0"/>
        <v>6.9497411729422059E-2</v>
      </c>
      <c r="F29" s="11">
        <v>206037.81824000002</v>
      </c>
      <c r="G29" s="13">
        <f t="shared" si="1"/>
        <v>2.3943579189202735</v>
      </c>
    </row>
    <row r="30" spans="1:7" ht="31.5">
      <c r="A30" s="4" t="s">
        <v>46</v>
      </c>
      <c r="B30" s="6" t="s">
        <v>47</v>
      </c>
      <c r="C30" s="11">
        <v>49920203.150179982</v>
      </c>
      <c r="D30" s="11">
        <v>24820309.347880002</v>
      </c>
      <c r="E30" s="13">
        <f t="shared" si="0"/>
        <v>0.49719968633161532</v>
      </c>
      <c r="F30" s="11">
        <v>17544390.8462</v>
      </c>
      <c r="G30" s="13">
        <f t="shared" si="1"/>
        <v>1.4147147977643189</v>
      </c>
    </row>
    <row r="31" spans="1:7" ht="15.75">
      <c r="A31" s="4" t="s">
        <v>48</v>
      </c>
      <c r="B31" s="6" t="s">
        <v>49</v>
      </c>
      <c r="C31" s="11">
        <v>1258205.37341</v>
      </c>
      <c r="D31" s="11">
        <v>89305.808359999995</v>
      </c>
      <c r="E31" s="13">
        <f t="shared" si="0"/>
        <v>7.0978721158981031E-2</v>
      </c>
      <c r="F31" s="11">
        <v>78837.651660000003</v>
      </c>
      <c r="G31" s="13">
        <f t="shared" si="1"/>
        <v>1.1327811836043213</v>
      </c>
    </row>
    <row r="32" spans="1:7" ht="47.25">
      <c r="A32" s="7" t="s">
        <v>164</v>
      </c>
      <c r="B32" s="6" t="s">
        <v>163</v>
      </c>
      <c r="C32" s="11">
        <v>16000</v>
      </c>
      <c r="D32" s="11">
        <v>150</v>
      </c>
      <c r="E32" s="13">
        <f t="shared" si="0"/>
        <v>9.3749999999999997E-3</v>
      </c>
      <c r="F32" s="11"/>
      <c r="G32" s="13"/>
    </row>
    <row r="33" spans="1:7" ht="31.5">
      <c r="A33" s="4" t="s">
        <v>50</v>
      </c>
      <c r="B33" s="6" t="s">
        <v>51</v>
      </c>
      <c r="C33" s="11">
        <v>16352740.394280007</v>
      </c>
      <c r="D33" s="11">
        <v>574709.13361999998</v>
      </c>
      <c r="E33" s="13">
        <f t="shared" si="0"/>
        <v>3.5144515216607143E-2</v>
      </c>
      <c r="F33" s="11">
        <v>469756.05439</v>
      </c>
      <c r="G33" s="13">
        <f t="shared" si="1"/>
        <v>1.2234203864946167</v>
      </c>
    </row>
    <row r="34" spans="1:7" ht="47.25">
      <c r="A34" s="3" t="s">
        <v>52</v>
      </c>
      <c r="B34" s="5" t="s">
        <v>53</v>
      </c>
      <c r="C34" s="10">
        <f>SUM(C35:C38)</f>
        <v>21347142.797410004</v>
      </c>
      <c r="D34" s="10">
        <f>SUM(D35:D38)</f>
        <v>567502.42482000007</v>
      </c>
      <c r="E34" s="12">
        <f t="shared" si="0"/>
        <v>2.658446754236608E-2</v>
      </c>
      <c r="F34" s="10">
        <v>401711.47091000003</v>
      </c>
      <c r="G34" s="12">
        <f t="shared" si="1"/>
        <v>1.4127115253503528</v>
      </c>
    </row>
    <row r="35" spans="1:7" ht="15.75">
      <c r="A35" s="4" t="s">
        <v>54</v>
      </c>
      <c r="B35" s="6" t="s">
        <v>55</v>
      </c>
      <c r="C35" s="11">
        <v>14468425.485280005</v>
      </c>
      <c r="D35" s="11">
        <v>91922.139249999993</v>
      </c>
      <c r="E35" s="14">
        <f t="shared" si="0"/>
        <v>6.3532925088165557E-3</v>
      </c>
      <c r="F35" s="11">
        <v>61145.170330000001</v>
      </c>
      <c r="G35" s="14">
        <f t="shared" si="1"/>
        <v>1.5033425985060951</v>
      </c>
    </row>
    <row r="36" spans="1:7" ht="15.75">
      <c r="A36" s="4" t="s">
        <v>150</v>
      </c>
      <c r="B36" s="6" t="s">
        <v>151</v>
      </c>
      <c r="C36" s="11">
        <v>443059.50139999989</v>
      </c>
      <c r="D36" s="11">
        <v>104273.22676000001</v>
      </c>
      <c r="E36" s="14">
        <f t="shared" si="0"/>
        <v>0.23534813367169113</v>
      </c>
      <c r="F36" s="11">
        <v>56796.662389999998</v>
      </c>
      <c r="G36" s="14">
        <f t="shared" si="1"/>
        <v>1.8359041248585595</v>
      </c>
    </row>
    <row r="37" spans="1:7" ht="15.75">
      <c r="A37" s="4" t="s">
        <v>56</v>
      </c>
      <c r="B37" s="6" t="s">
        <v>57</v>
      </c>
      <c r="C37" s="11">
        <v>3873506.6946699983</v>
      </c>
      <c r="D37" s="11">
        <v>174977.95313000001</v>
      </c>
      <c r="E37" s="14">
        <f t="shared" si="0"/>
        <v>4.5173009090386296E-2</v>
      </c>
      <c r="F37" s="11">
        <v>209442.86945</v>
      </c>
      <c r="G37" s="14">
        <f t="shared" si="1"/>
        <v>0.83544478544194245</v>
      </c>
    </row>
    <row r="38" spans="1:7" ht="47.25">
      <c r="A38" s="4" t="s">
        <v>58</v>
      </c>
      <c r="B38" s="6" t="s">
        <v>59</v>
      </c>
      <c r="C38" s="11">
        <v>2562151.1160599999</v>
      </c>
      <c r="D38" s="11">
        <v>196329.10568000001</v>
      </c>
      <c r="E38" s="14">
        <f t="shared" si="0"/>
        <v>7.6626669070912992E-2</v>
      </c>
      <c r="F38" s="11">
        <v>74326.76874</v>
      </c>
      <c r="G38" s="14">
        <f t="shared" si="1"/>
        <v>2.6414320036805625</v>
      </c>
    </row>
    <row r="39" spans="1:7" ht="31.5">
      <c r="A39" s="3" t="s">
        <v>60</v>
      </c>
      <c r="B39" s="5" t="s">
        <v>61</v>
      </c>
      <c r="C39" s="10">
        <f>SUM(C40:C43)</f>
        <v>3676060.4903099998</v>
      </c>
      <c r="D39" s="10">
        <f>SUM(D40:D43)</f>
        <v>941850.41272000002</v>
      </c>
      <c r="E39" s="12">
        <f t="shared" si="0"/>
        <v>0.25621189183439536</v>
      </c>
      <c r="F39" s="10">
        <v>41307.732880000003</v>
      </c>
      <c r="G39" s="12">
        <f t="shared" si="1"/>
        <v>22.800825585274772</v>
      </c>
    </row>
    <row r="40" spans="1:7" ht="15.75">
      <c r="A40" s="4" t="s">
        <v>62</v>
      </c>
      <c r="B40" s="6" t="s">
        <v>63</v>
      </c>
      <c r="C40" s="11">
        <v>36015.839999999997</v>
      </c>
      <c r="D40" s="11">
        <v>9003.9539999999997</v>
      </c>
      <c r="E40" s="13">
        <f t="shared" si="0"/>
        <v>0.24999983340663443</v>
      </c>
      <c r="F40" s="11">
        <v>9111.1350000000002</v>
      </c>
      <c r="G40" s="13">
        <f t="shared" si="1"/>
        <v>0.98823626255126273</v>
      </c>
    </row>
    <row r="41" spans="1:7" ht="31.5">
      <c r="A41" s="4" t="s">
        <v>152</v>
      </c>
      <c r="B41" s="6" t="s">
        <v>153</v>
      </c>
      <c r="C41" s="11">
        <v>3107702.2969800001</v>
      </c>
      <c r="D41" s="11">
        <v>894900.5470599999</v>
      </c>
      <c r="E41" s="13">
        <f t="shared" si="0"/>
        <v>0.28796212170311342</v>
      </c>
      <c r="F41" s="11"/>
      <c r="G41" s="13"/>
    </row>
    <row r="42" spans="1:7" ht="48" customHeight="1">
      <c r="A42" s="4" t="s">
        <v>64</v>
      </c>
      <c r="B42" s="6" t="s">
        <v>65</v>
      </c>
      <c r="C42" s="11">
        <v>19454.383000000002</v>
      </c>
      <c r="D42" s="11">
        <v>244.87255999999999</v>
      </c>
      <c r="E42" s="13">
        <f t="shared" si="0"/>
        <v>1.2587012397154922E-2</v>
      </c>
      <c r="F42" s="11">
        <v>2579.1316000000002</v>
      </c>
      <c r="G42" s="13">
        <f t="shared" si="1"/>
        <v>9.4943802014600565E-2</v>
      </c>
    </row>
    <row r="43" spans="1:7" ht="37.5" customHeight="1">
      <c r="A43" s="4" t="s">
        <v>66</v>
      </c>
      <c r="B43" s="6" t="s">
        <v>67</v>
      </c>
      <c r="C43" s="11">
        <v>512887.97033000004</v>
      </c>
      <c r="D43" s="11">
        <v>37701.039100000002</v>
      </c>
      <c r="E43" s="13">
        <f t="shared" si="0"/>
        <v>7.3507356929706447E-2</v>
      </c>
      <c r="F43" s="11">
        <v>29617.466280000001</v>
      </c>
      <c r="G43" s="13">
        <f t="shared" si="1"/>
        <v>1.2729326250793658</v>
      </c>
    </row>
    <row r="44" spans="1:7" ht="15.75">
      <c r="A44" s="3" t="s">
        <v>68</v>
      </c>
      <c r="B44" s="5" t="s">
        <v>69</v>
      </c>
      <c r="C44" s="10">
        <f>SUM(C45:C53)</f>
        <v>50570799.499990009</v>
      </c>
      <c r="D44" s="10">
        <f>SUM(D45:D53)</f>
        <v>8732089.4580100011</v>
      </c>
      <c r="E44" s="12">
        <f t="shared" si="0"/>
        <v>0.17267058350563996</v>
      </c>
      <c r="F44" s="10">
        <v>8138360.8759500002</v>
      </c>
      <c r="G44" s="12">
        <f t="shared" si="1"/>
        <v>1.0729543198083722</v>
      </c>
    </row>
    <row r="45" spans="1:7" ht="15.75">
      <c r="A45" s="4" t="s">
        <v>70</v>
      </c>
      <c r="B45" s="6" t="s">
        <v>71</v>
      </c>
      <c r="C45" s="11">
        <v>12606131.541019998</v>
      </c>
      <c r="D45" s="11">
        <v>2389290.6415500003</v>
      </c>
      <c r="E45" s="14">
        <f t="shared" si="0"/>
        <v>0.18953400841291521</v>
      </c>
      <c r="F45" s="11">
        <v>2482742.1991399997</v>
      </c>
      <c r="G45" s="14">
        <f t="shared" si="1"/>
        <v>0.96235954034117188</v>
      </c>
    </row>
    <row r="46" spans="1:7" ht="15.75">
      <c r="A46" s="4" t="s">
        <v>72</v>
      </c>
      <c r="B46" s="6" t="s">
        <v>73</v>
      </c>
      <c r="C46" s="11">
        <v>21778013.387190003</v>
      </c>
      <c r="D46" s="11">
        <v>4114036.2816699999</v>
      </c>
      <c r="E46" s="14">
        <f t="shared" si="0"/>
        <v>0.18890778550489404</v>
      </c>
      <c r="F46" s="11">
        <v>3699381.22064</v>
      </c>
      <c r="G46" s="14">
        <f t="shared" si="1"/>
        <v>1.1120876806954931</v>
      </c>
    </row>
    <row r="47" spans="1:7" ht="31.5">
      <c r="A47" s="4" t="s">
        <v>74</v>
      </c>
      <c r="B47" s="6" t="s">
        <v>75</v>
      </c>
      <c r="C47" s="11">
        <v>1795674.41093</v>
      </c>
      <c r="D47" s="11">
        <v>316322.32899000001</v>
      </c>
      <c r="E47" s="14">
        <f t="shared" si="0"/>
        <v>0.17615795328183861</v>
      </c>
      <c r="F47" s="11">
        <v>301153.59258</v>
      </c>
      <c r="G47" s="14">
        <f t="shared" si="1"/>
        <v>1.0503687712308147</v>
      </c>
    </row>
    <row r="48" spans="1:7" ht="31.5">
      <c r="A48" s="4" t="s">
        <v>76</v>
      </c>
      <c r="B48" s="6" t="s">
        <v>77</v>
      </c>
      <c r="C48" s="11">
        <v>5349967.53792</v>
      </c>
      <c r="D48" s="11">
        <v>993026.43587000004</v>
      </c>
      <c r="E48" s="14">
        <f t="shared" si="0"/>
        <v>0.18561354416293827</v>
      </c>
      <c r="F48" s="11">
        <v>900229.43337999994</v>
      </c>
      <c r="G48" s="14">
        <f t="shared" si="1"/>
        <v>1.1030815023916565</v>
      </c>
    </row>
    <row r="49" spans="1:7" ht="47.25">
      <c r="A49" s="4" t="s">
        <v>78</v>
      </c>
      <c r="B49" s="6" t="s">
        <v>79</v>
      </c>
      <c r="C49" s="11">
        <v>91318.154549999992</v>
      </c>
      <c r="D49" s="11">
        <v>12714.8855</v>
      </c>
      <c r="E49" s="14">
        <f t="shared" si="0"/>
        <v>0.13923721479761333</v>
      </c>
      <c r="F49" s="11">
        <v>12361.111949999999</v>
      </c>
      <c r="G49" s="14">
        <f t="shared" si="1"/>
        <v>1.0286198807543363</v>
      </c>
    </row>
    <row r="50" spans="1:7" ht="15.75">
      <c r="A50" s="4" t="s">
        <v>80</v>
      </c>
      <c r="B50" s="6" t="s">
        <v>81</v>
      </c>
      <c r="C50" s="11">
        <v>800</v>
      </c>
      <c r="D50" s="11">
        <v>0</v>
      </c>
      <c r="E50" s="14">
        <f t="shared" si="0"/>
        <v>0</v>
      </c>
      <c r="F50" s="11">
        <v>400</v>
      </c>
      <c r="G50" s="14"/>
    </row>
    <row r="51" spans="1:7" ht="15.75">
      <c r="A51" s="4" t="s">
        <v>82</v>
      </c>
      <c r="B51" s="6" t="s">
        <v>83</v>
      </c>
      <c r="C51" s="11">
        <v>1311953.4857600001</v>
      </c>
      <c r="D51" s="11">
        <v>199893.03627000001</v>
      </c>
      <c r="E51" s="14">
        <f t="shared" si="0"/>
        <v>0.15236289886771726</v>
      </c>
      <c r="F51" s="11">
        <v>105726.70451000001</v>
      </c>
      <c r="G51" s="14">
        <f t="shared" si="1"/>
        <v>1.8906579676007342</v>
      </c>
    </row>
    <row r="52" spans="1:7" ht="47.25">
      <c r="A52" s="4" t="s">
        <v>84</v>
      </c>
      <c r="B52" s="6" t="s">
        <v>85</v>
      </c>
      <c r="C52" s="11">
        <v>12800</v>
      </c>
      <c r="D52" s="11">
        <v>1900</v>
      </c>
      <c r="E52" s="14">
        <f t="shared" si="0"/>
        <v>0.1484375</v>
      </c>
      <c r="F52" s="11">
        <v>1900</v>
      </c>
      <c r="G52" s="14">
        <f t="shared" si="1"/>
        <v>1</v>
      </c>
    </row>
    <row r="53" spans="1:7" ht="31.5">
      <c r="A53" s="4" t="s">
        <v>86</v>
      </c>
      <c r="B53" s="6" t="s">
        <v>87</v>
      </c>
      <c r="C53" s="11">
        <v>7624140.9826200008</v>
      </c>
      <c r="D53" s="11">
        <v>704905.84815999994</v>
      </c>
      <c r="E53" s="14">
        <f t="shared" si="0"/>
        <v>9.2457084642965551E-2</v>
      </c>
      <c r="F53" s="11">
        <v>634466.61375000002</v>
      </c>
      <c r="G53" s="14">
        <f t="shared" si="1"/>
        <v>1.111021183594942</v>
      </c>
    </row>
    <row r="54" spans="1:7" ht="31.5">
      <c r="A54" s="3" t="s">
        <v>88</v>
      </c>
      <c r="B54" s="5" t="s">
        <v>89</v>
      </c>
      <c r="C54" s="10">
        <f>C55+C56</f>
        <v>3925320.205089998</v>
      </c>
      <c r="D54" s="10">
        <f>D55+D56</f>
        <v>468470.90143000003</v>
      </c>
      <c r="E54" s="12">
        <f t="shared" si="0"/>
        <v>0.11934590732815366</v>
      </c>
      <c r="F54" s="10">
        <v>292424.76761000004</v>
      </c>
      <c r="G54" s="12">
        <f t="shared" si="1"/>
        <v>1.6020219670817641</v>
      </c>
    </row>
    <row r="55" spans="1:7" ht="15.75">
      <c r="A55" s="4" t="s">
        <v>90</v>
      </c>
      <c r="B55" s="6" t="s">
        <v>91</v>
      </c>
      <c r="C55" s="11">
        <v>3837291.771749998</v>
      </c>
      <c r="D55" s="11">
        <v>452035.05189</v>
      </c>
      <c r="E55" s="13">
        <f t="shared" si="0"/>
        <v>0.11780054235590465</v>
      </c>
      <c r="F55" s="11">
        <v>276828.38695999997</v>
      </c>
      <c r="G55" s="13">
        <f t="shared" si="1"/>
        <v>1.632907148194005</v>
      </c>
    </row>
    <row r="56" spans="1:7" ht="31.5">
      <c r="A56" s="4" t="s">
        <v>92</v>
      </c>
      <c r="B56" s="6" t="s">
        <v>93</v>
      </c>
      <c r="C56" s="11">
        <v>88028.433340000003</v>
      </c>
      <c r="D56" s="11">
        <v>16435.849539999999</v>
      </c>
      <c r="E56" s="13">
        <f t="shared" si="0"/>
        <v>0.1867106901302942</v>
      </c>
      <c r="F56" s="11">
        <v>15596.380650000001</v>
      </c>
      <c r="G56" s="13">
        <f t="shared" si="1"/>
        <v>1.0538245961571859</v>
      </c>
    </row>
    <row r="57" spans="1:7" ht="15.75">
      <c r="A57" s="3" t="s">
        <v>94</v>
      </c>
      <c r="B57" s="5" t="s">
        <v>95</v>
      </c>
      <c r="C57" s="10">
        <f>SUM(C58:C65)</f>
        <v>22744292.794679996</v>
      </c>
      <c r="D57" s="10">
        <f>SUM(D58:D65)</f>
        <v>3398790.4727100004</v>
      </c>
      <c r="E57" s="12">
        <f t="shared" si="0"/>
        <v>0.14943487156940727</v>
      </c>
      <c r="F57" s="10">
        <v>2070213.3821500002</v>
      </c>
      <c r="G57" s="12">
        <f t="shared" si="1"/>
        <v>1.6417585269303105</v>
      </c>
    </row>
    <row r="58" spans="1:7" ht="31.5">
      <c r="A58" s="4" t="s">
        <v>96</v>
      </c>
      <c r="B58" s="6" t="s">
        <v>97</v>
      </c>
      <c r="C58" s="11">
        <v>7373070.657519998</v>
      </c>
      <c r="D58" s="11">
        <v>785631.11472000007</v>
      </c>
      <c r="E58" s="14">
        <f t="shared" si="0"/>
        <v>0.1065541280170309</v>
      </c>
      <c r="F58" s="11">
        <v>704273.94042</v>
      </c>
      <c r="G58" s="14">
        <f t="shared" si="1"/>
        <v>1.1155192172118167</v>
      </c>
    </row>
    <row r="59" spans="1:7" ht="15.75">
      <c r="A59" s="4" t="s">
        <v>98</v>
      </c>
      <c r="B59" s="6" t="s">
        <v>99</v>
      </c>
      <c r="C59" s="11">
        <v>5179308.4800699996</v>
      </c>
      <c r="D59" s="11">
        <v>1060617.2651</v>
      </c>
      <c r="E59" s="14">
        <f t="shared" si="0"/>
        <v>0.20477970547250846</v>
      </c>
      <c r="F59" s="11">
        <v>722223.76063999999</v>
      </c>
      <c r="G59" s="14">
        <f t="shared" si="1"/>
        <v>1.4685438542760376</v>
      </c>
    </row>
    <row r="60" spans="1:7" ht="47.25">
      <c r="A60" s="4" t="s">
        <v>100</v>
      </c>
      <c r="B60" s="6" t="s">
        <v>101</v>
      </c>
      <c r="C60" s="11">
        <v>257076.92528999998</v>
      </c>
      <c r="D60" s="11">
        <v>37700.830759999997</v>
      </c>
      <c r="E60" s="14">
        <f t="shared" si="0"/>
        <v>0.14665194364477066</v>
      </c>
      <c r="F60" s="11">
        <v>34208.024319999997</v>
      </c>
      <c r="G60" s="14">
        <f t="shared" si="1"/>
        <v>1.1021048864829619</v>
      </c>
    </row>
    <row r="61" spans="1:7" ht="15.75">
      <c r="A61" s="4" t="s">
        <v>102</v>
      </c>
      <c r="B61" s="6" t="s">
        <v>103</v>
      </c>
      <c r="C61" s="11">
        <v>600019.74466000008</v>
      </c>
      <c r="D61" s="11">
        <v>31254.7048</v>
      </c>
      <c r="E61" s="14">
        <f t="shared" si="0"/>
        <v>5.208946051885411E-2</v>
      </c>
      <c r="F61" s="11">
        <v>25245.878860000001</v>
      </c>
      <c r="G61" s="14">
        <f t="shared" si="1"/>
        <v>1.2380121513424707</v>
      </c>
    </row>
    <row r="62" spans="1:7" ht="31.5">
      <c r="A62" s="4" t="s">
        <v>104</v>
      </c>
      <c r="B62" s="6" t="s">
        <v>105</v>
      </c>
      <c r="C62" s="11">
        <v>323119.03222000005</v>
      </c>
      <c r="D62" s="11">
        <v>60762.495820000004</v>
      </c>
      <c r="E62" s="14">
        <f t="shared" si="0"/>
        <v>0.18804988181144655</v>
      </c>
      <c r="F62" s="11">
        <v>59643.375950000001</v>
      </c>
      <c r="G62" s="14">
        <f t="shared" si="1"/>
        <v>1.0187635232274272</v>
      </c>
    </row>
    <row r="63" spans="1:7" ht="63">
      <c r="A63" s="4" t="s">
        <v>106</v>
      </c>
      <c r="B63" s="6" t="s">
        <v>107</v>
      </c>
      <c r="C63" s="11">
        <v>452863.21312999999</v>
      </c>
      <c r="D63" s="11">
        <v>84343.967239999998</v>
      </c>
      <c r="E63" s="14">
        <f t="shared" si="0"/>
        <v>0.18624601158714127</v>
      </c>
      <c r="F63" s="11">
        <v>70486.951379999999</v>
      </c>
      <c r="G63" s="14">
        <f t="shared" si="1"/>
        <v>1.1965898026330557</v>
      </c>
    </row>
    <row r="64" spans="1:7" ht="47.25">
      <c r="A64" s="4" t="s">
        <v>108</v>
      </c>
      <c r="B64" s="6" t="s">
        <v>109</v>
      </c>
      <c r="C64" s="11">
        <v>240396.40039000002</v>
      </c>
      <c r="D64" s="11">
        <v>2595.92335</v>
      </c>
      <c r="E64" s="14">
        <f t="shared" si="0"/>
        <v>1.0798511732241332E-2</v>
      </c>
      <c r="F64" s="11">
        <v>2174.9024199999999</v>
      </c>
      <c r="G64" s="14">
        <f t="shared" si="1"/>
        <v>1.1935815262921083</v>
      </c>
    </row>
    <row r="65" spans="1:7" ht="31.5">
      <c r="A65" s="4" t="s">
        <v>110</v>
      </c>
      <c r="B65" s="6" t="s">
        <v>111</v>
      </c>
      <c r="C65" s="11">
        <v>8318438.3414000003</v>
      </c>
      <c r="D65" s="11">
        <v>1335884.1709200002</v>
      </c>
      <c r="E65" s="14">
        <f t="shared" si="0"/>
        <v>0.16059314454149934</v>
      </c>
      <c r="F65" s="11">
        <v>451956.54816000001</v>
      </c>
      <c r="G65" s="14">
        <f t="shared" si="1"/>
        <v>2.9557800995662871</v>
      </c>
    </row>
    <row r="66" spans="1:7" ht="15.75">
      <c r="A66" s="3" t="s">
        <v>112</v>
      </c>
      <c r="B66" s="5" t="s">
        <v>113</v>
      </c>
      <c r="C66" s="10">
        <f>SUM(C67:C71)</f>
        <v>62324512.775489986</v>
      </c>
      <c r="D66" s="10">
        <f>SUM(D67:D71)</f>
        <v>13434507.363670001</v>
      </c>
      <c r="E66" s="12">
        <f t="shared" si="0"/>
        <v>0.21555735882067439</v>
      </c>
      <c r="F66" s="10">
        <v>13636762.529620001</v>
      </c>
      <c r="G66" s="12">
        <f t="shared" si="1"/>
        <v>0.98516838835385689</v>
      </c>
    </row>
    <row r="67" spans="1:7" ht="15.75">
      <c r="A67" s="4" t="s">
        <v>114</v>
      </c>
      <c r="B67" s="6" t="s">
        <v>115</v>
      </c>
      <c r="C67" s="11">
        <v>323114.34000000003</v>
      </c>
      <c r="D67" s="11">
        <v>68429.310290000009</v>
      </c>
      <c r="E67" s="13">
        <f t="shared" si="0"/>
        <v>0.21178048083536002</v>
      </c>
      <c r="F67" s="11">
        <v>86499.558510000003</v>
      </c>
      <c r="G67" s="13">
        <f t="shared" si="1"/>
        <v>0.79109433006052932</v>
      </c>
    </row>
    <row r="68" spans="1:7" ht="31.5">
      <c r="A68" s="4" t="s">
        <v>116</v>
      </c>
      <c r="B68" s="6" t="s">
        <v>117</v>
      </c>
      <c r="C68" s="11">
        <v>9916619.9602899924</v>
      </c>
      <c r="D68" s="11">
        <v>1814863.9305100001</v>
      </c>
      <c r="E68" s="13">
        <f t="shared" si="0"/>
        <v>0.18301235075836544</v>
      </c>
      <c r="F68" s="11">
        <v>1611339.6991700002</v>
      </c>
      <c r="G68" s="13">
        <f t="shared" si="1"/>
        <v>1.1263074641832724</v>
      </c>
    </row>
    <row r="69" spans="1:7" ht="31.5">
      <c r="A69" s="4" t="s">
        <v>118</v>
      </c>
      <c r="B69" s="6" t="s">
        <v>119</v>
      </c>
      <c r="C69" s="11">
        <v>29699457.957039997</v>
      </c>
      <c r="D69" s="11">
        <v>6758848.1254099999</v>
      </c>
      <c r="E69" s="13">
        <f t="shared" ref="E69:E85" si="2">D69/C69</f>
        <v>0.22757479733086758</v>
      </c>
      <c r="F69" s="11">
        <v>7177121.9134799996</v>
      </c>
      <c r="G69" s="13">
        <f t="shared" si="1"/>
        <v>0.94172123685339637</v>
      </c>
    </row>
    <row r="70" spans="1:7" ht="15.75">
      <c r="A70" s="4" t="s">
        <v>120</v>
      </c>
      <c r="B70" s="6" t="s">
        <v>121</v>
      </c>
      <c r="C70" s="11">
        <v>20082925.692639999</v>
      </c>
      <c r="D70" s="11">
        <v>4292798.4047900001</v>
      </c>
      <c r="E70" s="13">
        <f t="shared" si="2"/>
        <v>0.21375363682011864</v>
      </c>
      <c r="F70" s="11">
        <v>4637933.2881700005</v>
      </c>
      <c r="G70" s="13">
        <f t="shared" si="1"/>
        <v>0.92558433639821047</v>
      </c>
    </row>
    <row r="71" spans="1:7" ht="31.5">
      <c r="A71" s="4" t="s">
        <v>122</v>
      </c>
      <c r="B71" s="6" t="s">
        <v>123</v>
      </c>
      <c r="C71" s="11">
        <v>2302394.8255200009</v>
      </c>
      <c r="D71" s="11">
        <v>499567.59267000004</v>
      </c>
      <c r="E71" s="13">
        <f t="shared" si="2"/>
        <v>0.21697737813373152</v>
      </c>
      <c r="F71" s="11">
        <v>123868.07029</v>
      </c>
      <c r="G71" s="13">
        <f t="shared" si="1"/>
        <v>4.0330618818910482</v>
      </c>
    </row>
    <row r="72" spans="1:7" ht="31.5">
      <c r="A72" s="3" t="s">
        <v>124</v>
      </c>
      <c r="B72" s="5" t="s">
        <v>125</v>
      </c>
      <c r="C72" s="10">
        <f>SUM(C73:C76)</f>
        <v>7041049.962869999</v>
      </c>
      <c r="D72" s="10">
        <f>SUM(D73:D76)</f>
        <v>1330874.2075499999</v>
      </c>
      <c r="E72" s="12">
        <f t="shared" si="2"/>
        <v>0.18901644137851323</v>
      </c>
      <c r="F72" s="10">
        <v>2081719.2909000001</v>
      </c>
      <c r="G72" s="12">
        <f t="shared" ref="G72:G85" si="3">D72/F72</f>
        <v>0.63931492270248236</v>
      </c>
    </row>
    <row r="73" spans="1:7" ht="15.75">
      <c r="A73" s="4" t="s">
        <v>126</v>
      </c>
      <c r="B73" s="6" t="s">
        <v>127</v>
      </c>
      <c r="C73" s="11">
        <v>1766076.8071499998</v>
      </c>
      <c r="D73" s="11">
        <v>336855.63237999997</v>
      </c>
      <c r="E73" s="13">
        <f t="shared" si="2"/>
        <v>0.19073668314777292</v>
      </c>
      <c r="F73" s="11">
        <v>242707.03077000001</v>
      </c>
      <c r="G73" s="13">
        <f t="shared" si="3"/>
        <v>1.38791048331525</v>
      </c>
    </row>
    <row r="74" spans="1:7" ht="15.75">
      <c r="A74" s="4" t="s">
        <v>128</v>
      </c>
      <c r="B74" s="6" t="s">
        <v>129</v>
      </c>
      <c r="C74" s="11">
        <v>1844399.3474699995</v>
      </c>
      <c r="D74" s="11">
        <v>125207.60353000001</v>
      </c>
      <c r="E74" s="13">
        <f t="shared" si="2"/>
        <v>6.7885300274991886E-2</v>
      </c>
      <c r="F74" s="11">
        <v>1204287.5776</v>
      </c>
      <c r="G74" s="13">
        <f t="shared" si="3"/>
        <v>0.10396819319478798</v>
      </c>
    </row>
    <row r="75" spans="1:7" ht="15.75">
      <c r="A75" s="4" t="s">
        <v>130</v>
      </c>
      <c r="B75" s="6" t="s">
        <v>131</v>
      </c>
      <c r="C75" s="11">
        <v>3380327.97425</v>
      </c>
      <c r="D75" s="11">
        <v>861115.50149000005</v>
      </c>
      <c r="E75" s="13">
        <f t="shared" si="2"/>
        <v>0.25474318114976918</v>
      </c>
      <c r="F75" s="11">
        <v>626693.43694000004</v>
      </c>
      <c r="G75" s="13">
        <f t="shared" si="3"/>
        <v>1.3740617832135422</v>
      </c>
    </row>
    <row r="76" spans="1:7" ht="31.5">
      <c r="A76" s="4" t="s">
        <v>132</v>
      </c>
      <c r="B76" s="6" t="s">
        <v>133</v>
      </c>
      <c r="C76" s="11">
        <v>50245.834000000003</v>
      </c>
      <c r="D76" s="11">
        <v>7695.4701500000001</v>
      </c>
      <c r="E76" s="13">
        <f t="shared" si="2"/>
        <v>0.15315638207935806</v>
      </c>
      <c r="F76" s="11">
        <v>8031.2455899999995</v>
      </c>
      <c r="G76" s="13">
        <f t="shared" si="3"/>
        <v>0.95819136194538912</v>
      </c>
    </row>
    <row r="77" spans="1:7" ht="31.5">
      <c r="A77" s="3" t="s">
        <v>134</v>
      </c>
      <c r="B77" s="5" t="s">
        <v>135</v>
      </c>
      <c r="C77" s="10">
        <f>C78</f>
        <v>299825.489</v>
      </c>
      <c r="D77" s="10">
        <f>D78</f>
        <v>50389.442069999997</v>
      </c>
      <c r="E77" s="12">
        <f t="shared" si="2"/>
        <v>0.1680625694568616</v>
      </c>
      <c r="F77" s="10">
        <v>43431.051439999996</v>
      </c>
      <c r="G77" s="12">
        <f t="shared" si="3"/>
        <v>1.160216950759597</v>
      </c>
    </row>
    <row r="78" spans="1:7" ht="31.5">
      <c r="A78" s="4" t="s">
        <v>136</v>
      </c>
      <c r="B78" s="6" t="s">
        <v>137</v>
      </c>
      <c r="C78" s="11">
        <v>299825.489</v>
      </c>
      <c r="D78" s="11">
        <v>50389.442069999997</v>
      </c>
      <c r="E78" s="13">
        <f t="shared" si="2"/>
        <v>0.1680625694568616</v>
      </c>
      <c r="F78" s="11">
        <v>43431.051439999996</v>
      </c>
      <c r="G78" s="13">
        <f t="shared" si="3"/>
        <v>1.160216950759597</v>
      </c>
    </row>
    <row r="79" spans="1:7" ht="63">
      <c r="A79" s="3" t="s">
        <v>138</v>
      </c>
      <c r="B79" s="5" t="s">
        <v>139</v>
      </c>
      <c r="C79" s="10">
        <f>C80</f>
        <v>3874338.7356199999</v>
      </c>
      <c r="D79" s="10">
        <f>D80</f>
        <v>504180</v>
      </c>
      <c r="E79" s="12">
        <f t="shared" si="2"/>
        <v>0.13013317482146214</v>
      </c>
      <c r="F79" s="10">
        <v>606280</v>
      </c>
      <c r="G79" s="12">
        <f t="shared" si="3"/>
        <v>0.83159596226166133</v>
      </c>
    </row>
    <row r="80" spans="1:7" ht="47.25">
      <c r="A80" s="4" t="s">
        <v>140</v>
      </c>
      <c r="B80" s="6" t="s">
        <v>141</v>
      </c>
      <c r="C80" s="11">
        <v>3874338.7356199999</v>
      </c>
      <c r="D80" s="11">
        <v>504180</v>
      </c>
      <c r="E80" s="13">
        <f t="shared" si="2"/>
        <v>0.13013317482146214</v>
      </c>
      <c r="F80" s="11">
        <v>606280</v>
      </c>
      <c r="G80" s="13">
        <f t="shared" si="3"/>
        <v>0.83159596226166133</v>
      </c>
    </row>
    <row r="81" spans="1:7" ht="78.75">
      <c r="A81" s="3" t="s">
        <v>142</v>
      </c>
      <c r="B81" s="5" t="s">
        <v>143</v>
      </c>
      <c r="C81" s="10">
        <f>SUM(C82:C84)</f>
        <v>7911508.6243400006</v>
      </c>
      <c r="D81" s="10">
        <f>SUM(D82:D84)</f>
        <v>1218102.04862</v>
      </c>
      <c r="E81" s="12">
        <f t="shared" si="2"/>
        <v>0.15396583716947124</v>
      </c>
      <c r="F81" s="10">
        <v>1165183.8875</v>
      </c>
      <c r="G81" s="12">
        <f t="shared" si="3"/>
        <v>1.0454161456296314</v>
      </c>
    </row>
    <row r="82" spans="1:7" ht="78.75">
      <c r="A82" s="4" t="s">
        <v>144</v>
      </c>
      <c r="B82" s="6" t="s">
        <v>145</v>
      </c>
      <c r="C82" s="11">
        <v>1859867</v>
      </c>
      <c r="D82" s="11">
        <v>520768</v>
      </c>
      <c r="E82" s="13">
        <f t="shared" si="2"/>
        <v>0.28000281740576072</v>
      </c>
      <c r="F82" s="11">
        <v>520653</v>
      </c>
      <c r="G82" s="13">
        <f t="shared" si="3"/>
        <v>1.0002208764762712</v>
      </c>
    </row>
    <row r="83" spans="1:7" ht="15.75">
      <c r="A83" s="4" t="s">
        <v>154</v>
      </c>
      <c r="B83" s="6" t="s">
        <v>155</v>
      </c>
      <c r="C83" s="11">
        <v>5169326.5518300002</v>
      </c>
      <c r="D83" s="11">
        <v>651893.19999999995</v>
      </c>
      <c r="E83" s="13">
        <f t="shared" si="2"/>
        <v>0.1261079549654727</v>
      </c>
      <c r="F83" s="11">
        <v>612966.88749999995</v>
      </c>
      <c r="G83" s="13">
        <f t="shared" si="3"/>
        <v>1.0635047557931911</v>
      </c>
    </row>
    <row r="84" spans="1:7" ht="31.5">
      <c r="A84" s="4" t="s">
        <v>146</v>
      </c>
      <c r="B84" s="6" t="s">
        <v>147</v>
      </c>
      <c r="C84" s="11">
        <v>882315.07251000009</v>
      </c>
      <c r="D84" s="11">
        <v>45440.848619999997</v>
      </c>
      <c r="E84" s="13">
        <f t="shared" si="2"/>
        <v>5.150183878274954E-2</v>
      </c>
      <c r="F84" s="11">
        <v>31564</v>
      </c>
      <c r="G84" s="13">
        <f t="shared" si="3"/>
        <v>1.4396416366746927</v>
      </c>
    </row>
    <row r="85" spans="1:7" ht="31.5">
      <c r="A85" s="3" t="s">
        <v>149</v>
      </c>
      <c r="B85" s="5"/>
      <c r="C85" s="10">
        <f>C81+C79+C77+C72+C66+C57+C54+C44+C39+C34+C23+C18+C15+C5</f>
        <v>283022843.56826007</v>
      </c>
      <c r="D85" s="10">
        <f>D81+D79+D77+D72+D66+D57+D54+D44+D39+D34+D23+D18+D15+D5</f>
        <v>58855104.185720012</v>
      </c>
      <c r="E85" s="12">
        <f t="shared" si="2"/>
        <v>0.20795178030046613</v>
      </c>
      <c r="F85" s="10">
        <f>F81+F79+F77+F72+F66+F57+F54+F44+F39+F34+F23+F18+F15+F5</f>
        <v>48458826.839310005</v>
      </c>
      <c r="G85" s="12">
        <f t="shared" si="3"/>
        <v>1.2145383622448016</v>
      </c>
    </row>
    <row r="87" spans="1:7" ht="15.75" customHeight="1">
      <c r="A87" s="18" t="s">
        <v>167</v>
      </c>
      <c r="B87" s="18"/>
      <c r="C87" s="18"/>
      <c r="D87" s="18"/>
      <c r="E87" s="18"/>
      <c r="F87" s="18"/>
      <c r="G87" s="18"/>
    </row>
    <row r="88" spans="1:7">
      <c r="A88" s="18"/>
      <c r="B88" s="18"/>
      <c r="C88" s="18"/>
      <c r="D88" s="18"/>
      <c r="E88" s="18"/>
      <c r="F88" s="18"/>
      <c r="G88" s="18"/>
    </row>
  </sheetData>
  <mergeCells count="3">
    <mergeCell ref="A1:G2"/>
    <mergeCell ref="A3:G3"/>
    <mergeCell ref="A87:G88"/>
  </mergeCells>
  <pageMargins left="0.93" right="0.35433070866141736" top="0.55118110236220474" bottom="0.47244094488188981" header="0.31496062992125984" footer="0.23622047244094491"/>
  <pageSetup paperSize="9" scale="95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Универсальный отчет</vt:lpstr>
      <vt:lpstr>'Универсальный отчет'!Заголовки_для_печати</vt:lpstr>
      <vt:lpstr>'Универсальный отчет'!Область_печати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Сульдина</cp:lastModifiedBy>
  <cp:lastPrinted>2022-06-07T06:43:20Z</cp:lastPrinted>
  <dcterms:created xsi:type="dcterms:W3CDTF">2019-06-13T06:02:48Z</dcterms:created>
  <dcterms:modified xsi:type="dcterms:W3CDTF">2022-06-07T06:43:24Z</dcterms:modified>
</cp:coreProperties>
</file>