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 1" sheetId="1" r:id="rId1"/>
  </sheets>
  <definedNames>
    <definedName name="_xlnm._FilterDatabase" localSheetId="0" hidden="1">'Лист 1'!#REF!</definedName>
    <definedName name="_xlnm.Print_Titles" localSheetId="0">'Лист 1'!#REF!</definedName>
    <definedName name="_xlnm.Print_Area" localSheetId="0">'Лист 1'!$A$1:$G$87</definedName>
  </definedNames>
  <calcPr calcId="125725"/>
</workbook>
</file>

<file path=xl/calcChain.xml><?xml version="1.0" encoding="utf-8"?>
<calcChain xmlns="http://schemas.openxmlformats.org/spreadsheetml/2006/main">
  <c r="C81" i="1"/>
  <c r="C79"/>
  <c r="C77"/>
  <c r="C72"/>
  <c r="C66"/>
  <c r="C57"/>
  <c r="C54"/>
  <c r="C44"/>
  <c r="C39"/>
  <c r="E41"/>
  <c r="C34"/>
  <c r="C23"/>
  <c r="C18"/>
  <c r="C15"/>
  <c r="C5"/>
  <c r="E13"/>
  <c r="E12"/>
  <c r="D85" l="1"/>
  <c r="G84" l="1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2"/>
  <c r="G11"/>
  <c r="G10"/>
  <c r="G9"/>
  <c r="G8"/>
  <c r="G7"/>
  <c r="G6"/>
  <c r="G5"/>
  <c r="E36"/>
  <c r="E83"/>
  <c r="C85" l="1"/>
  <c r="E23" l="1"/>
  <c r="E18"/>
  <c r="E15"/>
  <c r="E5"/>
  <c r="E8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0"/>
  <c r="E39"/>
  <c r="E38"/>
  <c r="E37"/>
  <c r="E35"/>
  <c r="E34"/>
  <c r="E33"/>
  <c r="E31"/>
  <c r="E30"/>
  <c r="E29"/>
  <c r="E28"/>
  <c r="E27"/>
  <c r="E26"/>
  <c r="E25"/>
  <c r="E24"/>
  <c r="E22"/>
  <c r="E21"/>
  <c r="E20"/>
  <c r="E19"/>
  <c r="E17"/>
  <c r="E16"/>
  <c r="E14"/>
  <c r="E11"/>
  <c r="E10"/>
  <c r="E9"/>
  <c r="E8"/>
  <c r="E7"/>
  <c r="E6"/>
  <c r="E85" l="1"/>
  <c r="G85"/>
</calcChain>
</file>

<file path=xl/sharedStrings.xml><?xml version="1.0" encoding="utf-8"?>
<sst xmlns="http://schemas.openxmlformats.org/spreadsheetml/2006/main" count="170" uniqueCount="170">
  <si>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</si>
  <si>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</si>
  <si>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</si>
  <si>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</si>
  <si>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</si>
  <si>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</si>
  <si>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</si>
  <si>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</si>
  <si>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</si>
  <si>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</si>
  <si>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</si>
  <si>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</si>
  <si>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</si>
  <si>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</si>
  <si>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</si>
  <si>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</si>
  <si>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</si>
  <si>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</si>
  <si>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</si>
  <si>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</si>
  <si>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</si>
  <si>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</si>
  <si>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</si>
  <si>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</si>
  <si>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</si>
  <si>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</si>
  <si>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</si>
  <si>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</si>
  <si>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</si>
  <si>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</si>
  <si>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</si>
  <si>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</si>
  <si>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</si>
  <si>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</si>
  <si>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</si>
  <si>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</si>
  <si>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</si>
  <si>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</si>
  <si>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</si>
  <si>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</si>
  <si>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</si>
  <si>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</si>
  <si>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</si>
  <si>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</si>
  <si>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</si>
  <si>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</si>
  <si>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</si>
  <si>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</si>
  <si>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</si>
  <si>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</si>
  <si>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</si>
  <si>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</si>
  <si>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</si>
  <si>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</si>
  <si>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</si>
  <si>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</si>
  <si>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</si>
  <si>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</si>
  <si>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</si>
  <si>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</si>
  <si>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</si>
  <si>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</si>
  <si>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</si>
  <si>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</si>
  <si>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</si>
  <si>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</si>
  <si>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</si>
  <si>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</si>
  <si>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</si>
  <si>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</si>
  <si>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</si>
  <si>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</si>
  <si>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</si>
  <si>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</si>
  <si>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</si>
  <si>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</si>
  <si>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</si>
  <si>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</si>
  <si>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</si>
  <si>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</si>
  <si>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</si>
  <si>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</si>
  <si>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</si>
  <si>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</si>
  <si>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</si>
  <si>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</si>
  <si>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</si>
  <si>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</si>
  <si>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</si>
  <si>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</si>
  <si>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</si>
  <si>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</si>
  <si>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</si>
  <si>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</si>
  <si>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</si>
  <si>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</si>
  <si>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</si>
  <si>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</si>
  <si>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</si>
  <si>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</si>
  <si>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</si>
  <si>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</si>
  <si>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</si>
  <si>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</si>
  <si>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</si>
  <si>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</si>
  <si>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</si>
  <si>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</si>
  <si>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</si>
  <si>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</si>
  <si>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</si>
  <si>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</si>
  <si>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</si>
  <si>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</si>
  <si>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</si>
  <si>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</si>
  <si>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</si>
  <si>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</si>
  <si>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</si>
  <si>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</si>
  <si>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</si>
  <si>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</si>
  <si>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</si>
  <si>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</si>
  <si>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</si>
  <si>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</si>
  <si>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</si>
  <si>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</si>
  <si>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</si>
  <si>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</si>
  <si>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</si>
  <si>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</si>
  <si>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</si>
  <si>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</si>
  <si>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</si>
  <si>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</si>
  <si>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</si>
  <si>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</si>
  <si>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</si>
  <si>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</si>
  <si>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</si>
  <si>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</si>
  <si>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</si>
  <si>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</si>
  <si>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</si>
  <si>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</si>
  <si>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</si>
  <si>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</si>
  <si>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</si>
  <si>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</si>
  <si>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</si>
  <si>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</si>
  <si>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</si>
  <si>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</si>
  <si>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</si>
  <si>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</si>
  <si>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</si>
  <si>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</si>
  <si>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Иные дотации</t>
  </si>
  <si>
    <t>Плановые назначения*</t>
  </si>
  <si>
    <t>% исполнения от годового плана</t>
  </si>
  <si>
    <t>0111</t>
  </si>
  <si>
    <t>0411</t>
  </si>
  <si>
    <t>Резервные фонды</t>
  </si>
  <si>
    <t>Прикладные научные исследования в области национальной экономики</t>
  </si>
  <si>
    <t>Факт на 01.10.2022</t>
  </si>
  <si>
    <t>Факт на 01.10.2023</t>
  </si>
  <si>
    <t>Сведения о расходах бюджета Самарской области  по разделам и подразделам бюджетной классификации расходов бюджетов за III квартал 2023 года в сравнении с плановыми назначениями и с III кварталом 2022 года</t>
  </si>
  <si>
    <t>III квартал 2023/III квартал 2022, %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</si>
  <si>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30.08.2023 № 61-ГД)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</si>
</sst>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3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right"/>
    </xf>
    <xf numFmtId="0" fontId="4" fillId="3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76" zoomScaleNormal="100" workbookViewId="0">
      <selection activeCell="C88" sqref="C88"/>
    </sheetView>
  </sheetViews>
  <sheetFormatPr defaultColWidth="17.140625" defaultRowHeight="15"/>
  <cols>
    <col min="1" max="1" width="33.140625" customWidth="1"/>
    <col min="2" max="2" width="12" customWidth="1"/>
    <col min="3" max="3" width="18.85546875" style="6" customWidth="1"/>
    <col min="4" max="4" width="19" style="6" customWidth="1"/>
    <col min="5" max="5" width="19.7109375" style="11" customWidth="1"/>
    <col min="6" max="6" width="17.5703125" customWidth="1"/>
    <col min="7" max="7" width="19.140625" style="10" customWidth="1"/>
  </cols>
  <sheetData>
    <row r="1" spans="1:7" ht="18.75" customHeight="1">
      <c r="A1" s="18" t="s">
        <v>167</v>
      </c>
      <c r="B1" s="18"/>
      <c r="C1" s="18"/>
      <c r="D1" s="18"/>
      <c r="E1" s="18"/>
      <c r="F1" s="18"/>
      <c r="G1" s="18"/>
    </row>
    <row r="2" spans="1:7" ht="21" customHeight="1">
      <c r="A2" s="18"/>
      <c r="B2" s="18"/>
      <c r="C2" s="18"/>
      <c r="D2" s="18"/>
      <c r="E2" s="18"/>
      <c r="F2" s="18"/>
      <c r="G2" s="18"/>
    </row>
    <row r="3" spans="1:7" ht="15.75">
      <c r="A3" s="16" t="s">
        <v>150</v>
      </c>
      <c r="B3" s="16"/>
      <c r="C3" s="16"/>
      <c r="D3" s="16"/>
      <c r="E3" s="16"/>
      <c r="F3" s="16"/>
      <c r="G3" s="16"/>
    </row>
    <row r="4" spans="1:7" ht="51.75" customHeight="1">
      <c r="A4" s="7" t="s">
        <v>17</v>
      </c>
      <c r="B4" s="7" t="s">
        <v>16</v>
      </c>
      <c r="C4" s="8" t="s">
        <v>159</v>
      </c>
      <c r="D4" s="8" t="s">
        <v>166</v>
      </c>
      <c r="E4" s="9" t="s">
        <v>160</v>
      </c>
      <c r="F4" s="8" t="s">
        <v>165</v>
      </c>
      <c r="G4" s="9" t="s">
        <v>168</v>
      </c>
    </row>
    <row r="5" spans="1:7" ht="31.5">
      <c r="A5" s="1" t="s">
        <v>0</v>
      </c>
      <c r="B5" s="3" t="s">
        <v>1</v>
      </c>
      <c r="C5" s="14">
        <f>SUM(C6:C14)</f>
        <v>12538234.33444</v>
      </c>
      <c r="D5" s="14">
        <v>5237399.7214500001</v>
      </c>
      <c r="E5" s="12">
        <f t="shared" ref="E5:E14" si="0">D5/C5</f>
        <v>0.41771429547013006</v>
      </c>
      <c r="F5" s="14">
        <v>4115010.6774299997</v>
      </c>
      <c r="G5" s="12">
        <f>D5/F5</f>
        <v>1.2727548315186827</v>
      </c>
    </row>
    <row r="6" spans="1:7" ht="63">
      <c r="A6" s="2" t="s">
        <v>2</v>
      </c>
      <c r="B6" s="4" t="s">
        <v>3</v>
      </c>
      <c r="C6" s="15">
        <v>240490.177</v>
      </c>
      <c r="D6" s="15">
        <v>206720.76804</v>
      </c>
      <c r="E6" s="13">
        <f t="shared" si="0"/>
        <v>0.85958092184363932</v>
      </c>
      <c r="F6" s="15">
        <v>189566.21149000002</v>
      </c>
      <c r="G6" s="13">
        <f t="shared" ref="G6:G69" si="1">D6/F6</f>
        <v>1.090493745774441</v>
      </c>
    </row>
    <row r="7" spans="1:7" ht="96.75" customHeight="1">
      <c r="A7" s="2" t="s">
        <v>4</v>
      </c>
      <c r="B7" s="4" t="s">
        <v>5</v>
      </c>
      <c r="C7" s="15">
        <v>496196.20799999998</v>
      </c>
      <c r="D7" s="15">
        <v>339673.86968</v>
      </c>
      <c r="E7" s="13">
        <f t="shared" si="0"/>
        <v>0.68455555323389339</v>
      </c>
      <c r="F7" s="15">
        <v>319447.11086000002</v>
      </c>
      <c r="G7" s="13">
        <f t="shared" si="1"/>
        <v>1.0633180208315125</v>
      </c>
    </row>
    <row r="8" spans="1:7" ht="126">
      <c r="A8" s="2" t="s">
        <v>6</v>
      </c>
      <c r="B8" s="4" t="s">
        <v>7</v>
      </c>
      <c r="C8" s="15">
        <v>61369.17</v>
      </c>
      <c r="D8" s="15">
        <v>50955.195399999997</v>
      </c>
      <c r="E8" s="13">
        <f t="shared" si="0"/>
        <v>0.83030608691628061</v>
      </c>
      <c r="F8" s="15">
        <v>46237.21097</v>
      </c>
      <c r="G8" s="13">
        <f t="shared" si="1"/>
        <v>1.1020386898565564</v>
      </c>
    </row>
    <row r="9" spans="1:7" ht="15.75">
      <c r="A9" s="2" t="s">
        <v>8</v>
      </c>
      <c r="B9" s="4" t="s">
        <v>9</v>
      </c>
      <c r="C9" s="15">
        <v>765671.4084999999</v>
      </c>
      <c r="D9" s="15">
        <v>510598.49429</v>
      </c>
      <c r="E9" s="13">
        <f t="shared" si="0"/>
        <v>0.66686373373964125</v>
      </c>
      <c r="F9" s="15">
        <v>477578.91068000003</v>
      </c>
      <c r="G9" s="13">
        <f t="shared" si="1"/>
        <v>1.0691395345807566</v>
      </c>
    </row>
    <row r="10" spans="1:7" ht="78.75">
      <c r="A10" s="2" t="s">
        <v>10</v>
      </c>
      <c r="B10" s="4" t="s">
        <v>11</v>
      </c>
      <c r="C10" s="15">
        <v>592453.12800000003</v>
      </c>
      <c r="D10" s="15">
        <v>426549.57748000004</v>
      </c>
      <c r="E10" s="13">
        <f t="shared" si="0"/>
        <v>0.71997185485363835</v>
      </c>
      <c r="F10" s="15">
        <v>390801.25764999999</v>
      </c>
      <c r="G10" s="13">
        <f t="shared" si="1"/>
        <v>1.0914744237133855</v>
      </c>
    </row>
    <row r="11" spans="1:7" ht="31.5">
      <c r="A11" s="2" t="s">
        <v>12</v>
      </c>
      <c r="B11" s="4" t="s">
        <v>13</v>
      </c>
      <c r="C11" s="15">
        <v>76033.464000000007</v>
      </c>
      <c r="D11" s="15">
        <v>607881.94712999999</v>
      </c>
      <c r="E11" s="13">
        <f t="shared" si="0"/>
        <v>7.9949263804421689</v>
      </c>
      <c r="F11" s="15">
        <v>115660.88559000001</v>
      </c>
      <c r="G11" s="13">
        <f t="shared" si="1"/>
        <v>5.2557262036264163</v>
      </c>
    </row>
    <row r="12" spans="1:7" ht="31.5">
      <c r="A12" s="2" t="s">
        <v>152</v>
      </c>
      <c r="B12" s="5" t="s">
        <v>153</v>
      </c>
      <c r="C12" s="15">
        <v>19667.947</v>
      </c>
      <c r="D12" s="15">
        <v>19667.947</v>
      </c>
      <c r="E12" s="13">
        <f t="shared" si="0"/>
        <v>1</v>
      </c>
      <c r="F12" s="15">
        <v>500</v>
      </c>
      <c r="G12" s="13">
        <f t="shared" si="1"/>
        <v>39.335894000000003</v>
      </c>
    </row>
    <row r="13" spans="1:7" ht="15.75">
      <c r="A13" s="2" t="s">
        <v>163</v>
      </c>
      <c r="B13" s="5" t="s">
        <v>161</v>
      </c>
      <c r="C13" s="15">
        <v>3902035.5511000003</v>
      </c>
      <c r="D13" s="15">
        <v>0</v>
      </c>
      <c r="E13" s="13">
        <f t="shared" si="0"/>
        <v>0</v>
      </c>
      <c r="F13" s="15"/>
      <c r="G13" s="13"/>
    </row>
    <row r="14" spans="1:7" ht="31.5">
      <c r="A14" s="2" t="s">
        <v>14</v>
      </c>
      <c r="B14" s="4" t="s">
        <v>15</v>
      </c>
      <c r="C14" s="15">
        <v>6384317.2808400001</v>
      </c>
      <c r="D14" s="15">
        <v>3075351.9224299998</v>
      </c>
      <c r="E14" s="13">
        <f t="shared" si="0"/>
        <v>0.48170411762890458</v>
      </c>
      <c r="F14" s="15">
        <v>2575219.0901899999</v>
      </c>
      <c r="G14" s="13">
        <f t="shared" si="1"/>
        <v>1.1942098185529915</v>
      </c>
    </row>
    <row r="15" spans="1:7" ht="31.5">
      <c r="A15" s="1" t="s">
        <v>23</v>
      </c>
      <c r="B15" s="3" t="s">
        <v>18</v>
      </c>
      <c r="C15" s="14">
        <f>C16+C17</f>
        <v>326844.90522999997</v>
      </c>
      <c r="D15" s="14">
        <v>245717.49518</v>
      </c>
      <c r="E15" s="12">
        <f t="shared" ref="E15:E79" si="2">D15/C15</f>
        <v>0.75178621801398182</v>
      </c>
      <c r="F15" s="14">
        <v>47210.638049999994</v>
      </c>
      <c r="G15" s="12">
        <f t="shared" si="1"/>
        <v>5.2047060859411545</v>
      </c>
    </row>
    <row r="16" spans="1:7" ht="31.5">
      <c r="A16" s="2" t="s">
        <v>19</v>
      </c>
      <c r="B16" s="4" t="s">
        <v>20</v>
      </c>
      <c r="C16" s="15">
        <v>265192.59951999999</v>
      </c>
      <c r="D16" s="15">
        <v>223517.47047999999</v>
      </c>
      <c r="E16" s="13">
        <f t="shared" si="2"/>
        <v>0.84284957756953927</v>
      </c>
      <c r="F16" s="15">
        <v>37564.699999999997</v>
      </c>
      <c r="G16" s="13">
        <f t="shared" si="1"/>
        <v>5.950199801409302</v>
      </c>
    </row>
    <row r="17" spans="1:7" ht="31.5">
      <c r="A17" s="2" t="s">
        <v>21</v>
      </c>
      <c r="B17" s="4" t="s">
        <v>22</v>
      </c>
      <c r="C17" s="15">
        <v>61652.305710000001</v>
      </c>
      <c r="D17" s="15">
        <v>22200.024699999998</v>
      </c>
      <c r="E17" s="13">
        <f t="shared" si="2"/>
        <v>0.36008425709858172</v>
      </c>
      <c r="F17" s="15">
        <v>9645.9380500000007</v>
      </c>
      <c r="G17" s="13">
        <f t="shared" si="1"/>
        <v>2.3014894544134044</v>
      </c>
    </row>
    <row r="18" spans="1:7" ht="63">
      <c r="A18" s="1" t="s">
        <v>24</v>
      </c>
      <c r="B18" s="3" t="s">
        <v>25</v>
      </c>
      <c r="C18" s="14">
        <f>SUM(C19:C22)</f>
        <v>3694395.9407500001</v>
      </c>
      <c r="D18" s="14">
        <v>1829731.43903</v>
      </c>
      <c r="E18" s="12">
        <f t="shared" si="2"/>
        <v>0.49527215500852512</v>
      </c>
      <c r="F18" s="14">
        <v>1437776.01886</v>
      </c>
      <c r="G18" s="12">
        <f t="shared" si="1"/>
        <v>1.2726122949809513</v>
      </c>
    </row>
    <row r="19" spans="1:7" ht="63">
      <c r="A19" s="2" t="s">
        <v>26</v>
      </c>
      <c r="B19" s="4" t="s">
        <v>27</v>
      </c>
      <c r="C19" s="15">
        <v>1281826.99875</v>
      </c>
      <c r="D19" s="15">
        <v>349954.66580999998</v>
      </c>
      <c r="E19" s="13">
        <f t="shared" si="2"/>
        <v>0.27301240038731084</v>
      </c>
      <c r="F19" s="15">
        <v>241439.02391999998</v>
      </c>
      <c r="G19" s="13">
        <f t="shared" si="1"/>
        <v>1.4494536141181398</v>
      </c>
    </row>
    <row r="20" spans="1:7" ht="31.5">
      <c r="A20" s="2" t="s">
        <v>28</v>
      </c>
      <c r="B20" s="4" t="s">
        <v>29</v>
      </c>
      <c r="C20" s="15">
        <v>1801005.952</v>
      </c>
      <c r="D20" s="15">
        <v>1050457.7314299999</v>
      </c>
      <c r="E20" s="13">
        <f t="shared" si="2"/>
        <v>0.58326166566161353</v>
      </c>
      <c r="F20" s="15">
        <v>821577.95941999997</v>
      </c>
      <c r="G20" s="13">
        <f t="shared" si="1"/>
        <v>1.2785855795980452</v>
      </c>
    </row>
    <row r="21" spans="1:7" ht="15.75">
      <c r="A21" s="2" t="s">
        <v>30</v>
      </c>
      <c r="B21" s="4" t="s">
        <v>31</v>
      </c>
      <c r="C21" s="15">
        <v>23453.5</v>
      </c>
      <c r="D21" s="15">
        <v>14280.659</v>
      </c>
      <c r="E21" s="13">
        <f t="shared" si="2"/>
        <v>0.60889244675634768</v>
      </c>
      <c r="F21" s="15">
        <v>15480.304</v>
      </c>
      <c r="G21" s="13">
        <f t="shared" si="1"/>
        <v>0.92250507483573962</v>
      </c>
    </row>
    <row r="22" spans="1:7" ht="63">
      <c r="A22" s="2" t="s">
        <v>32</v>
      </c>
      <c r="B22" s="4" t="s">
        <v>33</v>
      </c>
      <c r="C22" s="15">
        <v>588109.49</v>
      </c>
      <c r="D22" s="15">
        <v>415038.38279</v>
      </c>
      <c r="E22" s="13">
        <f t="shared" si="2"/>
        <v>0.70571618014529913</v>
      </c>
      <c r="F22" s="15">
        <v>359278.73151999997</v>
      </c>
      <c r="G22" s="13">
        <f t="shared" si="1"/>
        <v>1.1551988647758185</v>
      </c>
    </row>
    <row r="23" spans="1:7" ht="31.5">
      <c r="A23" s="1" t="s">
        <v>34</v>
      </c>
      <c r="B23" s="3" t="s">
        <v>35</v>
      </c>
      <c r="C23" s="14">
        <f>SUM(C24:C33)</f>
        <v>85697829.068900004</v>
      </c>
      <c r="D23" s="14">
        <v>51252213.263860002</v>
      </c>
      <c r="E23" s="12">
        <f t="shared" si="2"/>
        <v>0.59805731161117104</v>
      </c>
      <c r="F23" s="14">
        <v>63386262.141350001</v>
      </c>
      <c r="G23" s="12">
        <f t="shared" si="1"/>
        <v>0.80856973628715745</v>
      </c>
    </row>
    <row r="24" spans="1:7" ht="15.75">
      <c r="A24" s="2" t="s">
        <v>36</v>
      </c>
      <c r="B24" s="4" t="s">
        <v>37</v>
      </c>
      <c r="C24" s="15">
        <v>3383951.3057200005</v>
      </c>
      <c r="D24" s="15">
        <v>1991527.7974</v>
      </c>
      <c r="E24" s="13">
        <f t="shared" si="2"/>
        <v>0.58852141105980371</v>
      </c>
      <c r="F24" s="15">
        <v>2940435.81011</v>
      </c>
      <c r="G24" s="13">
        <f t="shared" si="1"/>
        <v>0.67729000937636452</v>
      </c>
    </row>
    <row r="25" spans="1:7" ht="31.5">
      <c r="A25" s="2" t="s">
        <v>38</v>
      </c>
      <c r="B25" s="4" t="s">
        <v>39</v>
      </c>
      <c r="C25" s="15">
        <v>153157.31516</v>
      </c>
      <c r="D25" s="15">
        <v>93083.301170000006</v>
      </c>
      <c r="E25" s="13">
        <f t="shared" si="2"/>
        <v>0.60776268552865387</v>
      </c>
      <c r="F25" s="15">
        <v>153315.19137000002</v>
      </c>
      <c r="G25" s="13">
        <f t="shared" si="1"/>
        <v>0.60713684233259946</v>
      </c>
    </row>
    <row r="26" spans="1:7" ht="31.5">
      <c r="A26" s="2" t="s">
        <v>40</v>
      </c>
      <c r="B26" s="4" t="s">
        <v>41</v>
      </c>
      <c r="C26" s="15">
        <v>5060401.8355400003</v>
      </c>
      <c r="D26" s="15">
        <v>3472669.6581199998</v>
      </c>
      <c r="E26" s="13">
        <f t="shared" si="2"/>
        <v>0.68624385394276266</v>
      </c>
      <c r="F26" s="15">
        <v>3003720.9188600001</v>
      </c>
      <c r="G26" s="13">
        <f t="shared" si="1"/>
        <v>1.1561226065695809</v>
      </c>
    </row>
    <row r="27" spans="1:7" ht="15.75">
      <c r="A27" s="2" t="s">
        <v>42</v>
      </c>
      <c r="B27" s="4" t="s">
        <v>43</v>
      </c>
      <c r="C27" s="15">
        <v>186274.37685999999</v>
      </c>
      <c r="D27" s="15">
        <v>42889.188130000002</v>
      </c>
      <c r="E27" s="13">
        <f t="shared" si="2"/>
        <v>0.23024738481468462</v>
      </c>
      <c r="F27" s="15">
        <v>27903.242129999999</v>
      </c>
      <c r="G27" s="13">
        <f t="shared" si="1"/>
        <v>1.5370682707830556</v>
      </c>
    </row>
    <row r="28" spans="1:7" ht="15.75">
      <c r="A28" s="2" t="s">
        <v>44</v>
      </c>
      <c r="B28" s="4" t="s">
        <v>45</v>
      </c>
      <c r="C28" s="15">
        <v>875753.7708099999</v>
      </c>
      <c r="D28" s="15">
        <v>567690.55209000001</v>
      </c>
      <c r="E28" s="13">
        <f t="shared" si="2"/>
        <v>0.64823078245490529</v>
      </c>
      <c r="F28" s="15">
        <v>511882.02192999999</v>
      </c>
      <c r="G28" s="13">
        <f t="shared" si="1"/>
        <v>1.1090261579212717</v>
      </c>
    </row>
    <row r="29" spans="1:7" ht="15.75">
      <c r="A29" s="2" t="s">
        <v>46</v>
      </c>
      <c r="B29" s="4" t="s">
        <v>47</v>
      </c>
      <c r="C29" s="15">
        <v>15187807.740739997</v>
      </c>
      <c r="D29" s="15">
        <v>5223338.6600699993</v>
      </c>
      <c r="E29" s="13">
        <f t="shared" si="2"/>
        <v>0.34391656447288566</v>
      </c>
      <c r="F29" s="15">
        <v>3441287.4011500003</v>
      </c>
      <c r="G29" s="13">
        <f t="shared" si="1"/>
        <v>1.5178443562500703</v>
      </c>
    </row>
    <row r="30" spans="1:7" ht="31.5">
      <c r="A30" s="2" t="s">
        <v>48</v>
      </c>
      <c r="B30" s="4" t="s">
        <v>49</v>
      </c>
      <c r="C30" s="15">
        <v>47427242.561870009</v>
      </c>
      <c r="D30" s="15">
        <v>34907877.810769998</v>
      </c>
      <c r="E30" s="13">
        <f t="shared" si="2"/>
        <v>0.7360300942065483</v>
      </c>
      <c r="F30" s="15">
        <v>48507461.788999997</v>
      </c>
      <c r="G30" s="13">
        <f t="shared" si="1"/>
        <v>0.71963934049185874</v>
      </c>
    </row>
    <row r="31" spans="1:7" ht="15.75">
      <c r="A31" s="2" t="s">
        <v>50</v>
      </c>
      <c r="B31" s="4" t="s">
        <v>51</v>
      </c>
      <c r="C31" s="15">
        <v>1510932.38958</v>
      </c>
      <c r="D31" s="15">
        <v>654874.4558</v>
      </c>
      <c r="E31" s="13">
        <f t="shared" si="2"/>
        <v>0.43342406339044603</v>
      </c>
      <c r="F31" s="15">
        <v>513597.73452</v>
      </c>
      <c r="G31" s="13">
        <f t="shared" si="1"/>
        <v>1.2750727111599021</v>
      </c>
    </row>
    <row r="32" spans="1:7" ht="47.25">
      <c r="A32" s="2" t="s">
        <v>164</v>
      </c>
      <c r="B32" s="5" t="s">
        <v>162</v>
      </c>
      <c r="C32" s="15">
        <v>16329.233330000001</v>
      </c>
      <c r="D32" s="15">
        <v>0</v>
      </c>
      <c r="E32" s="13"/>
      <c r="F32" s="15">
        <v>15000</v>
      </c>
      <c r="G32" s="13">
        <f t="shared" si="1"/>
        <v>0</v>
      </c>
    </row>
    <row r="33" spans="1:7" ht="31.5">
      <c r="A33" s="2" t="s">
        <v>52</v>
      </c>
      <c r="B33" s="4" t="s">
        <v>53</v>
      </c>
      <c r="C33" s="15">
        <v>11895978.539289998</v>
      </c>
      <c r="D33" s="15">
        <v>4298261.8403100008</v>
      </c>
      <c r="E33" s="13">
        <f t="shared" si="2"/>
        <v>0.36132057788383831</v>
      </c>
      <c r="F33" s="15">
        <v>4271658.0322799999</v>
      </c>
      <c r="G33" s="13">
        <f t="shared" si="1"/>
        <v>1.0062279816944526</v>
      </c>
    </row>
    <row r="34" spans="1:7" ht="47.25">
      <c r="A34" s="1" t="s">
        <v>54</v>
      </c>
      <c r="B34" s="3" t="s">
        <v>55</v>
      </c>
      <c r="C34" s="14">
        <f>SUM(C35:C38)</f>
        <v>18606789.035069995</v>
      </c>
      <c r="D34" s="14">
        <v>10614633.06653</v>
      </c>
      <c r="E34" s="12">
        <f t="shared" si="2"/>
        <v>0.57047097414409254</v>
      </c>
      <c r="F34" s="14">
        <v>12419509.22659</v>
      </c>
      <c r="G34" s="12">
        <f t="shared" si="1"/>
        <v>0.85467411576974517</v>
      </c>
    </row>
    <row r="35" spans="1:7" ht="15.75">
      <c r="A35" s="2" t="s">
        <v>56</v>
      </c>
      <c r="B35" s="4" t="s">
        <v>57</v>
      </c>
      <c r="C35" s="15">
        <v>8106519.6853000009</v>
      </c>
      <c r="D35" s="15">
        <v>4824400.4901999999</v>
      </c>
      <c r="E35" s="13">
        <f t="shared" si="2"/>
        <v>0.59512598223234459</v>
      </c>
      <c r="F35" s="15">
        <v>7173707.5716899997</v>
      </c>
      <c r="G35" s="13">
        <f t="shared" si="1"/>
        <v>0.6725114512945578</v>
      </c>
    </row>
    <row r="36" spans="1:7" ht="15.75">
      <c r="A36" s="2" t="s">
        <v>154</v>
      </c>
      <c r="B36" s="5" t="s">
        <v>155</v>
      </c>
      <c r="C36" s="15">
        <v>1090908.1500200001</v>
      </c>
      <c r="D36" s="15">
        <v>256316.70097999999</v>
      </c>
      <c r="E36" s="13">
        <f t="shared" si="2"/>
        <v>0.23495717854459225</v>
      </c>
      <c r="F36" s="15">
        <v>682601.23507000005</v>
      </c>
      <c r="G36" s="13">
        <f t="shared" si="1"/>
        <v>0.37549990801542421</v>
      </c>
    </row>
    <row r="37" spans="1:7" ht="15.75">
      <c r="A37" s="2" t="s">
        <v>58</v>
      </c>
      <c r="B37" s="4" t="s">
        <v>59</v>
      </c>
      <c r="C37" s="15">
        <v>4194145.4543699943</v>
      </c>
      <c r="D37" s="15">
        <v>2212112.1856799996</v>
      </c>
      <c r="E37" s="13">
        <f t="shared" si="2"/>
        <v>0.52742858104149437</v>
      </c>
      <c r="F37" s="15">
        <v>3037223.9316500002</v>
      </c>
      <c r="G37" s="13">
        <f t="shared" si="1"/>
        <v>0.72833358206757215</v>
      </c>
    </row>
    <row r="38" spans="1:7" ht="47.25">
      <c r="A38" s="2" t="s">
        <v>60</v>
      </c>
      <c r="B38" s="4" t="s">
        <v>61</v>
      </c>
      <c r="C38" s="15">
        <v>5215215.7453800002</v>
      </c>
      <c r="D38" s="15">
        <v>3321803.6896700002</v>
      </c>
      <c r="E38" s="13">
        <f t="shared" si="2"/>
        <v>0.63694463505420351</v>
      </c>
      <c r="F38" s="15">
        <v>1525976.4881800001</v>
      </c>
      <c r="G38" s="13">
        <f t="shared" si="1"/>
        <v>2.1768380544524937</v>
      </c>
    </row>
    <row r="39" spans="1:7" ht="31.5">
      <c r="A39" s="1" t="s">
        <v>62</v>
      </c>
      <c r="B39" s="3" t="s">
        <v>63</v>
      </c>
      <c r="C39" s="14">
        <f>SUM(C40:C43)</f>
        <v>5276931.6652399991</v>
      </c>
      <c r="D39" s="14">
        <v>3616695.7069200003</v>
      </c>
      <c r="E39" s="12">
        <f t="shared" si="2"/>
        <v>0.68537853744511401</v>
      </c>
      <c r="F39" s="14">
        <v>3112858.8793699997</v>
      </c>
      <c r="G39" s="12">
        <f t="shared" si="1"/>
        <v>1.1618566234688963</v>
      </c>
    </row>
    <row r="40" spans="1:7" ht="15.75">
      <c r="A40" s="2" t="s">
        <v>64</v>
      </c>
      <c r="B40" s="4" t="s">
        <v>65</v>
      </c>
      <c r="C40" s="15">
        <v>40172.832000000002</v>
      </c>
      <c r="D40" s="15">
        <v>30129.636999999999</v>
      </c>
      <c r="E40" s="13">
        <f t="shared" si="2"/>
        <v>0.75000032360178137</v>
      </c>
      <c r="F40" s="15">
        <v>27011.875</v>
      </c>
      <c r="G40" s="13">
        <f t="shared" si="1"/>
        <v>1.1154219024040353</v>
      </c>
    </row>
    <row r="41" spans="1:7" ht="31.5">
      <c r="A41" s="2" t="s">
        <v>156</v>
      </c>
      <c r="B41" s="5" t="s">
        <v>157</v>
      </c>
      <c r="C41" s="15">
        <v>3167455.2502599997</v>
      </c>
      <c r="D41" s="15">
        <v>2779397.2787700002</v>
      </c>
      <c r="E41" s="13">
        <f t="shared" si="2"/>
        <v>0.8774858866725439</v>
      </c>
      <c r="F41" s="15">
        <v>2619302.1669200002</v>
      </c>
      <c r="G41" s="13">
        <f t="shared" si="1"/>
        <v>1.0611212840854682</v>
      </c>
    </row>
    <row r="42" spans="1:7" ht="47.25">
      <c r="A42" s="2" t="s">
        <v>66</v>
      </c>
      <c r="B42" s="4" t="s">
        <v>67</v>
      </c>
      <c r="C42" s="15">
        <v>195615.53868</v>
      </c>
      <c r="D42" s="15">
        <v>127749.99953</v>
      </c>
      <c r="E42" s="13">
        <f t="shared" si="2"/>
        <v>0.65306672666214594</v>
      </c>
      <c r="F42" s="15">
        <v>14175.29009</v>
      </c>
      <c r="G42" s="13">
        <f t="shared" si="1"/>
        <v>9.0121612128503532</v>
      </c>
    </row>
    <row r="43" spans="1:7" ht="31.5">
      <c r="A43" s="2" t="s">
        <v>68</v>
      </c>
      <c r="B43" s="4" t="s">
        <v>69</v>
      </c>
      <c r="C43" s="15">
        <v>1873688.0442999997</v>
      </c>
      <c r="D43" s="15">
        <v>679418.79162000003</v>
      </c>
      <c r="E43" s="13">
        <f t="shared" si="2"/>
        <v>0.36261041088823698</v>
      </c>
      <c r="F43" s="15">
        <v>452369.54736000003</v>
      </c>
      <c r="G43" s="13">
        <f t="shared" si="1"/>
        <v>1.5019109831443009</v>
      </c>
    </row>
    <row r="44" spans="1:7" ht="15.75">
      <c r="A44" s="1" t="s">
        <v>70</v>
      </c>
      <c r="B44" s="3" t="s">
        <v>71</v>
      </c>
      <c r="C44" s="14">
        <f>SUM(C45:C53)</f>
        <v>55310473.346490003</v>
      </c>
      <c r="D44" s="14">
        <v>37951814.17887</v>
      </c>
      <c r="E44" s="12">
        <f t="shared" si="2"/>
        <v>0.68615963456184048</v>
      </c>
      <c r="F44" s="14">
        <v>35798547.365830004</v>
      </c>
      <c r="G44" s="12">
        <f t="shared" si="1"/>
        <v>1.060149558333624</v>
      </c>
    </row>
    <row r="45" spans="1:7" ht="15.75">
      <c r="A45" s="2" t="s">
        <v>72</v>
      </c>
      <c r="B45" s="4" t="s">
        <v>73</v>
      </c>
      <c r="C45" s="15">
        <v>14157563.6381</v>
      </c>
      <c r="D45" s="15">
        <v>10215945.011979999</v>
      </c>
      <c r="E45" s="13">
        <f t="shared" si="2"/>
        <v>0.72158919946419664</v>
      </c>
      <c r="F45" s="15">
        <v>9354146.2901600003</v>
      </c>
      <c r="G45" s="13">
        <f t="shared" si="1"/>
        <v>1.0921301308625631</v>
      </c>
    </row>
    <row r="46" spans="1:7" ht="15.75">
      <c r="A46" s="2" t="s">
        <v>74</v>
      </c>
      <c r="B46" s="4" t="s">
        <v>75</v>
      </c>
      <c r="C46" s="15">
        <v>22555400.803009998</v>
      </c>
      <c r="D46" s="15">
        <v>15785091.35403</v>
      </c>
      <c r="E46" s="13">
        <f t="shared" si="2"/>
        <v>0.69983643792858219</v>
      </c>
      <c r="F46" s="15">
        <v>14815714.5284</v>
      </c>
      <c r="G46" s="13">
        <f t="shared" si="1"/>
        <v>1.0654289621855104</v>
      </c>
    </row>
    <row r="47" spans="1:7" ht="31.5">
      <c r="A47" s="2" t="s">
        <v>76</v>
      </c>
      <c r="B47" s="4" t="s">
        <v>77</v>
      </c>
      <c r="C47" s="15">
        <v>1946728.6532500002</v>
      </c>
      <c r="D47" s="15">
        <v>1311637.9204300002</v>
      </c>
      <c r="E47" s="13">
        <f t="shared" si="2"/>
        <v>0.67376514864578751</v>
      </c>
      <c r="F47" s="15">
        <v>1215065.1797499999</v>
      </c>
      <c r="G47" s="13">
        <f t="shared" si="1"/>
        <v>1.0794794734385114</v>
      </c>
    </row>
    <row r="48" spans="1:7" ht="31.5">
      <c r="A48" s="2" t="s">
        <v>78</v>
      </c>
      <c r="B48" s="4" t="s">
        <v>79</v>
      </c>
      <c r="C48" s="15">
        <v>5877038.6400999995</v>
      </c>
      <c r="D48" s="15">
        <v>3920715.9673200003</v>
      </c>
      <c r="E48" s="13">
        <f t="shared" si="2"/>
        <v>0.66712441544425305</v>
      </c>
      <c r="F48" s="15">
        <v>3568538.8676199997</v>
      </c>
      <c r="G48" s="13">
        <f t="shared" si="1"/>
        <v>1.0986894392255511</v>
      </c>
    </row>
    <row r="49" spans="1:7" ht="47.25">
      <c r="A49" s="2" t="s">
        <v>80</v>
      </c>
      <c r="B49" s="4" t="s">
        <v>81</v>
      </c>
      <c r="C49" s="15">
        <v>139366.05455</v>
      </c>
      <c r="D49" s="15">
        <v>66221.588520000005</v>
      </c>
      <c r="E49" s="13">
        <f t="shared" si="2"/>
        <v>0.47516297088141973</v>
      </c>
      <c r="F49" s="15">
        <v>53869.432049999996</v>
      </c>
      <c r="G49" s="13">
        <f t="shared" si="1"/>
        <v>1.2292980638543787</v>
      </c>
    </row>
    <row r="50" spans="1:7" ht="15.75">
      <c r="A50" s="2" t="s">
        <v>82</v>
      </c>
      <c r="B50" s="4" t="s">
        <v>83</v>
      </c>
      <c r="C50" s="15">
        <v>800</v>
      </c>
      <c r="D50" s="15">
        <v>287.30180000000001</v>
      </c>
      <c r="E50" s="13">
        <f t="shared" si="2"/>
        <v>0.35912725000000001</v>
      </c>
      <c r="F50" s="15">
        <v>362.57105999999999</v>
      </c>
      <c r="G50" s="13">
        <f t="shared" si="1"/>
        <v>0.79240135712982729</v>
      </c>
    </row>
    <row r="51" spans="1:7" ht="15.75">
      <c r="A51" s="2" t="s">
        <v>84</v>
      </c>
      <c r="B51" s="4" t="s">
        <v>85</v>
      </c>
      <c r="C51" s="15">
        <v>1612213.2588</v>
      </c>
      <c r="D51" s="15">
        <v>1128294.67398</v>
      </c>
      <c r="E51" s="13">
        <f t="shared" si="2"/>
        <v>0.69984207599173975</v>
      </c>
      <c r="F51" s="15">
        <v>1580089.1259300001</v>
      </c>
      <c r="G51" s="13">
        <f t="shared" si="1"/>
        <v>0.71407027329291606</v>
      </c>
    </row>
    <row r="52" spans="1:7" ht="47.25">
      <c r="A52" s="2" t="s">
        <v>86</v>
      </c>
      <c r="B52" s="4" t="s">
        <v>87</v>
      </c>
      <c r="C52" s="15">
        <v>12800</v>
      </c>
      <c r="D52" s="15">
        <v>12512</v>
      </c>
      <c r="E52" s="13">
        <f t="shared" si="2"/>
        <v>0.97750000000000004</v>
      </c>
      <c r="F52" s="15">
        <v>12700</v>
      </c>
      <c r="G52" s="13">
        <f t="shared" si="1"/>
        <v>0.98519685039370075</v>
      </c>
    </row>
    <row r="53" spans="1:7" ht="31.5">
      <c r="A53" s="2" t="s">
        <v>88</v>
      </c>
      <c r="B53" s="4" t="s">
        <v>89</v>
      </c>
      <c r="C53" s="15">
        <v>9008562.2986800019</v>
      </c>
      <c r="D53" s="15">
        <v>5511108.3608100004</v>
      </c>
      <c r="E53" s="13">
        <f t="shared" si="2"/>
        <v>0.6117633622423333</v>
      </c>
      <c r="F53" s="15">
        <v>5198061.3708599992</v>
      </c>
      <c r="G53" s="13">
        <f t="shared" si="1"/>
        <v>1.0602237964532166</v>
      </c>
    </row>
    <row r="54" spans="1:7" ht="31.5">
      <c r="A54" s="1" t="s">
        <v>90</v>
      </c>
      <c r="B54" s="3" t="s">
        <v>91</v>
      </c>
      <c r="C54" s="14">
        <f>C55+C56</f>
        <v>5297784.1768300058</v>
      </c>
      <c r="D54" s="14">
        <v>3493801.8764</v>
      </c>
      <c r="E54" s="12">
        <f t="shared" si="2"/>
        <v>0.65948361801528865</v>
      </c>
      <c r="F54" s="14">
        <v>2457817.2303599999</v>
      </c>
      <c r="G54" s="12">
        <f t="shared" si="1"/>
        <v>1.4215059741802925</v>
      </c>
    </row>
    <row r="55" spans="1:7" ht="15.75">
      <c r="A55" s="2" t="s">
        <v>92</v>
      </c>
      <c r="B55" s="4" t="s">
        <v>93</v>
      </c>
      <c r="C55" s="15">
        <v>5208070.1062600054</v>
      </c>
      <c r="D55" s="15">
        <v>3422607.3452300001</v>
      </c>
      <c r="E55" s="13">
        <f t="shared" si="2"/>
        <v>0.65717382358507204</v>
      </c>
      <c r="F55" s="15">
        <v>2379923.51309</v>
      </c>
      <c r="G55" s="13">
        <f t="shared" si="1"/>
        <v>1.4381165303863988</v>
      </c>
    </row>
    <row r="56" spans="1:7" ht="31.5">
      <c r="A56" s="2" t="s">
        <v>94</v>
      </c>
      <c r="B56" s="4" t="s">
        <v>95</v>
      </c>
      <c r="C56" s="15">
        <v>89714.070569999996</v>
      </c>
      <c r="D56" s="15">
        <v>71194.531170000002</v>
      </c>
      <c r="E56" s="13">
        <f t="shared" si="2"/>
        <v>0.79357151802013037</v>
      </c>
      <c r="F56" s="15">
        <v>77893.717269999994</v>
      </c>
      <c r="G56" s="13">
        <f t="shared" si="1"/>
        <v>0.91399580948513648</v>
      </c>
    </row>
    <row r="57" spans="1:7" ht="15.75">
      <c r="A57" s="1" t="s">
        <v>96</v>
      </c>
      <c r="B57" s="3" t="s">
        <v>97</v>
      </c>
      <c r="C57" s="14">
        <f>SUM(C58:C65)</f>
        <v>27325907.894570004</v>
      </c>
      <c r="D57" s="14">
        <v>15933493.88841</v>
      </c>
      <c r="E57" s="12">
        <f t="shared" si="2"/>
        <v>0.58309110716047541</v>
      </c>
      <c r="F57" s="14">
        <v>14485144.287290001</v>
      </c>
      <c r="G57" s="12">
        <f t="shared" si="1"/>
        <v>1.0999886209204595</v>
      </c>
    </row>
    <row r="58" spans="1:7" ht="31.5">
      <c r="A58" s="2" t="s">
        <v>98</v>
      </c>
      <c r="B58" s="4" t="s">
        <v>99</v>
      </c>
      <c r="C58" s="15">
        <v>6305727.6818999974</v>
      </c>
      <c r="D58" s="15">
        <v>3862683.4393500001</v>
      </c>
      <c r="E58" s="13">
        <f t="shared" si="2"/>
        <v>0.6125674361798833</v>
      </c>
      <c r="F58" s="15">
        <v>3928445.0077199996</v>
      </c>
      <c r="G58" s="13">
        <f t="shared" si="1"/>
        <v>0.98326015300181935</v>
      </c>
    </row>
    <row r="59" spans="1:7" ht="15.75">
      <c r="A59" s="2" t="s">
        <v>100</v>
      </c>
      <c r="B59" s="4" t="s">
        <v>101</v>
      </c>
      <c r="C59" s="15">
        <v>5781166.7274900023</v>
      </c>
      <c r="D59" s="15">
        <v>4546843.7163999993</v>
      </c>
      <c r="E59" s="13">
        <f t="shared" si="2"/>
        <v>0.78649240382210761</v>
      </c>
      <c r="F59" s="15">
        <v>3709269.31066</v>
      </c>
      <c r="G59" s="13">
        <f t="shared" si="1"/>
        <v>1.2258057680883159</v>
      </c>
    </row>
    <row r="60" spans="1:7" ht="34.5" customHeight="1">
      <c r="A60" s="2" t="s">
        <v>102</v>
      </c>
      <c r="B60" s="4" t="s">
        <v>103</v>
      </c>
      <c r="C60" s="15">
        <v>294673.95995000005</v>
      </c>
      <c r="D60" s="15">
        <v>173105.14681000001</v>
      </c>
      <c r="E60" s="13">
        <f t="shared" si="2"/>
        <v>0.58744636560139996</v>
      </c>
      <c r="F60" s="15">
        <v>166911.21986000001</v>
      </c>
      <c r="G60" s="13">
        <f t="shared" si="1"/>
        <v>1.0371091107907262</v>
      </c>
    </row>
    <row r="61" spans="1:7" ht="15.75">
      <c r="A61" s="2" t="s">
        <v>104</v>
      </c>
      <c r="B61" s="4" t="s">
        <v>105</v>
      </c>
      <c r="C61" s="15">
        <v>782052.77559999994</v>
      </c>
      <c r="D61" s="15">
        <v>508790.31072000001</v>
      </c>
      <c r="E61" s="13">
        <f t="shared" si="2"/>
        <v>0.65058308926740938</v>
      </c>
      <c r="F61" s="15">
        <v>498128.71256000001</v>
      </c>
      <c r="G61" s="13">
        <f t="shared" si="1"/>
        <v>1.0214032997720761</v>
      </c>
    </row>
    <row r="62" spans="1:7" ht="31.5">
      <c r="A62" s="2" t="s">
        <v>106</v>
      </c>
      <c r="B62" s="4" t="s">
        <v>107</v>
      </c>
      <c r="C62" s="15">
        <v>386911.35068000003</v>
      </c>
      <c r="D62" s="15">
        <v>241136.24447999999</v>
      </c>
      <c r="E62" s="13">
        <f t="shared" si="2"/>
        <v>0.62323383394206699</v>
      </c>
      <c r="F62" s="15">
        <v>232480.71206999998</v>
      </c>
      <c r="G62" s="13">
        <f t="shared" si="1"/>
        <v>1.0372311850429718</v>
      </c>
    </row>
    <row r="63" spans="1:7" ht="63">
      <c r="A63" s="2" t="s">
        <v>108</v>
      </c>
      <c r="B63" s="4" t="s">
        <v>109</v>
      </c>
      <c r="C63" s="15">
        <v>491541.13910999999</v>
      </c>
      <c r="D63" s="15">
        <v>360981.217</v>
      </c>
      <c r="E63" s="13">
        <f t="shared" si="2"/>
        <v>0.73438658187105976</v>
      </c>
      <c r="F63" s="15">
        <v>334172.32548</v>
      </c>
      <c r="G63" s="13">
        <f t="shared" si="1"/>
        <v>1.0802247507524512</v>
      </c>
    </row>
    <row r="64" spans="1:7" ht="31.5" customHeight="1">
      <c r="A64" s="2" t="s">
        <v>110</v>
      </c>
      <c r="B64" s="4" t="s">
        <v>111</v>
      </c>
      <c r="C64" s="15">
        <v>257860.36339000001</v>
      </c>
      <c r="D64" s="15">
        <v>147816.67337</v>
      </c>
      <c r="E64" s="13">
        <f t="shared" si="2"/>
        <v>0.5732430972589424</v>
      </c>
      <c r="F64" s="15">
        <v>157302.08947000001</v>
      </c>
      <c r="G64" s="13">
        <f t="shared" si="1"/>
        <v>0.93969936361329121</v>
      </c>
    </row>
    <row r="65" spans="1:7" ht="31.5">
      <c r="A65" s="2" t="s">
        <v>112</v>
      </c>
      <c r="B65" s="4" t="s">
        <v>113</v>
      </c>
      <c r="C65" s="15">
        <v>13025973.896450005</v>
      </c>
      <c r="D65" s="15">
        <v>6092137.1402799999</v>
      </c>
      <c r="E65" s="13">
        <f t="shared" si="2"/>
        <v>0.46769148999602267</v>
      </c>
      <c r="F65" s="15">
        <v>5458434.9094700003</v>
      </c>
      <c r="G65" s="13">
        <f t="shared" si="1"/>
        <v>1.1160959581492069</v>
      </c>
    </row>
    <row r="66" spans="1:7" ht="15.75">
      <c r="A66" s="1" t="s">
        <v>114</v>
      </c>
      <c r="B66" s="3" t="s">
        <v>115</v>
      </c>
      <c r="C66" s="14">
        <f>SUM(C67:C71)</f>
        <v>67008940.270899989</v>
      </c>
      <c r="D66" s="14">
        <v>47718436.037730001</v>
      </c>
      <c r="E66" s="12">
        <f t="shared" si="2"/>
        <v>0.71212044012062548</v>
      </c>
      <c r="F66" s="14">
        <v>45539846.241949998</v>
      </c>
      <c r="G66" s="12">
        <f t="shared" si="1"/>
        <v>1.0478391996364087</v>
      </c>
    </row>
    <row r="67" spans="1:7" ht="15.75">
      <c r="A67" s="2" t="s">
        <v>116</v>
      </c>
      <c r="B67" s="4" t="s">
        <v>117</v>
      </c>
      <c r="C67" s="15">
        <v>348559.57361999998</v>
      </c>
      <c r="D67" s="15">
        <v>233833.04962000001</v>
      </c>
      <c r="E67" s="13">
        <f t="shared" si="2"/>
        <v>0.67085533526307628</v>
      </c>
      <c r="F67" s="15">
        <v>210410.10816</v>
      </c>
      <c r="G67" s="13">
        <f t="shared" si="1"/>
        <v>1.1113204192746706</v>
      </c>
    </row>
    <row r="68" spans="1:7" ht="31.5">
      <c r="A68" s="2" t="s">
        <v>118</v>
      </c>
      <c r="B68" s="4" t="s">
        <v>119</v>
      </c>
      <c r="C68" s="15">
        <v>11014613.185409999</v>
      </c>
      <c r="D68" s="15">
        <v>7326874.4518299997</v>
      </c>
      <c r="E68" s="13">
        <f t="shared" si="2"/>
        <v>0.66519580202191819</v>
      </c>
      <c r="F68" s="15">
        <v>6565755.0895299995</v>
      </c>
      <c r="G68" s="13">
        <f t="shared" si="1"/>
        <v>1.1159225941146831</v>
      </c>
    </row>
    <row r="69" spans="1:7" ht="31.5">
      <c r="A69" s="2" t="s">
        <v>120</v>
      </c>
      <c r="B69" s="4" t="s">
        <v>121</v>
      </c>
      <c r="C69" s="15">
        <v>30342711.144639999</v>
      </c>
      <c r="D69" s="15">
        <v>22678582.381529998</v>
      </c>
      <c r="E69" s="13">
        <f t="shared" si="2"/>
        <v>0.74741450338514459</v>
      </c>
      <c r="F69" s="15">
        <v>20973986.499849997</v>
      </c>
      <c r="G69" s="13">
        <f t="shared" si="1"/>
        <v>1.0812719070688919</v>
      </c>
    </row>
    <row r="70" spans="1:7" ht="15.75">
      <c r="A70" s="2" t="s">
        <v>122</v>
      </c>
      <c r="B70" s="4" t="s">
        <v>123</v>
      </c>
      <c r="C70" s="15">
        <v>20306152.342949994</v>
      </c>
      <c r="D70" s="15">
        <v>14597259.55291</v>
      </c>
      <c r="E70" s="13">
        <f t="shared" si="2"/>
        <v>0.71885895990423609</v>
      </c>
      <c r="F70" s="15">
        <v>15728963.92216</v>
      </c>
      <c r="G70" s="13">
        <f t="shared" ref="G70:G85" si="3">D70/F70</f>
        <v>0.92804965572744558</v>
      </c>
    </row>
    <row r="71" spans="1:7" ht="31.5">
      <c r="A71" s="2" t="s">
        <v>124</v>
      </c>
      <c r="B71" s="4" t="s">
        <v>125</v>
      </c>
      <c r="C71" s="15">
        <v>4996904.0242799995</v>
      </c>
      <c r="D71" s="15">
        <v>2881886.6018400001</v>
      </c>
      <c r="E71" s="13">
        <f t="shared" si="2"/>
        <v>0.57673443152737947</v>
      </c>
      <c r="F71" s="15">
        <v>2060730.62225</v>
      </c>
      <c r="G71" s="13">
        <f t="shared" si="3"/>
        <v>1.3984780789511559</v>
      </c>
    </row>
    <row r="72" spans="1:7" ht="31.5">
      <c r="A72" s="1" t="s">
        <v>126</v>
      </c>
      <c r="B72" s="3" t="s">
        <v>127</v>
      </c>
      <c r="C72" s="14">
        <f>SUM(C73:C76)</f>
        <v>8403752.3054200001</v>
      </c>
      <c r="D72" s="14">
        <v>5797077.3453700002</v>
      </c>
      <c r="E72" s="12">
        <f t="shared" si="2"/>
        <v>0.68982011067022708</v>
      </c>
      <c r="F72" s="14">
        <v>5615148.2113000005</v>
      </c>
      <c r="G72" s="12">
        <f t="shared" si="3"/>
        <v>1.0323997029506511</v>
      </c>
    </row>
    <row r="73" spans="1:7" ht="15.75">
      <c r="A73" s="2" t="s">
        <v>128</v>
      </c>
      <c r="B73" s="4" t="s">
        <v>129</v>
      </c>
      <c r="C73" s="15">
        <v>2248602.1339600002</v>
      </c>
      <c r="D73" s="15">
        <v>1477206.5673900002</v>
      </c>
      <c r="E73" s="13">
        <f t="shared" si="2"/>
        <v>0.65694439451078002</v>
      </c>
      <c r="F73" s="15">
        <v>1395586.7829800001</v>
      </c>
      <c r="G73" s="13">
        <f t="shared" si="3"/>
        <v>1.0584842056441071</v>
      </c>
    </row>
    <row r="74" spans="1:7" ht="15.75">
      <c r="A74" s="2" t="s">
        <v>130</v>
      </c>
      <c r="B74" s="4" t="s">
        <v>131</v>
      </c>
      <c r="C74" s="15">
        <v>1262314.4831599998</v>
      </c>
      <c r="D74" s="15">
        <v>694111.55142999999</v>
      </c>
      <c r="E74" s="13">
        <f t="shared" si="2"/>
        <v>0.5498721282927882</v>
      </c>
      <c r="F74" s="15">
        <v>1244983.55782</v>
      </c>
      <c r="G74" s="13">
        <f t="shared" si="3"/>
        <v>0.55752668143297268</v>
      </c>
    </row>
    <row r="75" spans="1:7" ht="15.75">
      <c r="A75" s="2" t="s">
        <v>132</v>
      </c>
      <c r="B75" s="4" t="s">
        <v>133</v>
      </c>
      <c r="C75" s="15">
        <v>4833565.332299999</v>
      </c>
      <c r="D75" s="15">
        <v>3581315.3984599998</v>
      </c>
      <c r="E75" s="13">
        <f t="shared" si="2"/>
        <v>0.74092624227670678</v>
      </c>
      <c r="F75" s="15">
        <v>2936039.0274299998</v>
      </c>
      <c r="G75" s="13">
        <f t="shared" si="3"/>
        <v>1.2197778588777239</v>
      </c>
    </row>
    <row r="76" spans="1:7" ht="31.5">
      <c r="A76" s="2" t="s">
        <v>134</v>
      </c>
      <c r="B76" s="4" t="s">
        <v>135</v>
      </c>
      <c r="C76" s="15">
        <v>59270.356</v>
      </c>
      <c r="D76" s="15">
        <v>44443.828090000003</v>
      </c>
      <c r="E76" s="13">
        <f t="shared" si="2"/>
        <v>0.74984918413515189</v>
      </c>
      <c r="F76" s="15">
        <v>38538.843070000003</v>
      </c>
      <c r="G76" s="13">
        <f t="shared" si="3"/>
        <v>1.1532216472942503</v>
      </c>
    </row>
    <row r="77" spans="1:7" ht="31.5">
      <c r="A77" s="1" t="s">
        <v>136</v>
      </c>
      <c r="B77" s="3" t="s">
        <v>137</v>
      </c>
      <c r="C77" s="14">
        <f>C78</f>
        <v>329812.00900000002</v>
      </c>
      <c r="D77" s="14">
        <v>220484.58137999999</v>
      </c>
      <c r="E77" s="12">
        <f t="shared" si="2"/>
        <v>0.66851592835723572</v>
      </c>
      <c r="F77" s="14">
        <v>203925.18346999999</v>
      </c>
      <c r="G77" s="12">
        <f t="shared" si="3"/>
        <v>1.0812033002899619</v>
      </c>
    </row>
    <row r="78" spans="1:7" ht="31.5">
      <c r="A78" s="2" t="s">
        <v>138</v>
      </c>
      <c r="B78" s="4" t="s">
        <v>139</v>
      </c>
      <c r="C78" s="15">
        <v>329812.00900000002</v>
      </c>
      <c r="D78" s="15">
        <v>220484.58137999999</v>
      </c>
      <c r="E78" s="13">
        <f t="shared" si="2"/>
        <v>0.66851592835723572</v>
      </c>
      <c r="F78" s="15">
        <v>203925.18346999999</v>
      </c>
      <c r="G78" s="13">
        <f t="shared" si="3"/>
        <v>1.0812033002899619</v>
      </c>
    </row>
    <row r="79" spans="1:7" ht="63">
      <c r="A79" s="1" t="s">
        <v>140</v>
      </c>
      <c r="B79" s="3" t="s">
        <v>141</v>
      </c>
      <c r="C79" s="14">
        <f>C80</f>
        <v>4497439.6126699997</v>
      </c>
      <c r="D79" s="14">
        <v>1065660</v>
      </c>
      <c r="E79" s="12">
        <f t="shared" si="2"/>
        <v>0.23694815089853946</v>
      </c>
      <c r="F79" s="14">
        <v>1482780</v>
      </c>
      <c r="G79" s="12">
        <f t="shared" si="3"/>
        <v>0.7186905677173957</v>
      </c>
    </row>
    <row r="80" spans="1:7" ht="47.25">
      <c r="A80" s="2" t="s">
        <v>142</v>
      </c>
      <c r="B80" s="4" t="s">
        <v>143</v>
      </c>
      <c r="C80" s="15">
        <v>4497439.6126699997</v>
      </c>
      <c r="D80" s="15">
        <v>1065660</v>
      </c>
      <c r="E80" s="13">
        <f t="shared" ref="E80:E85" si="4">D80/C80</f>
        <v>0.23694815089853946</v>
      </c>
      <c r="F80" s="15">
        <v>1482780</v>
      </c>
      <c r="G80" s="13">
        <f t="shared" si="3"/>
        <v>0.7186905677173957</v>
      </c>
    </row>
    <row r="81" spans="1:7" ht="78.75">
      <c r="A81" s="1" t="s">
        <v>144</v>
      </c>
      <c r="B81" s="3" t="s">
        <v>145</v>
      </c>
      <c r="C81" s="14">
        <f>SUM(C82:C84)</f>
        <v>8386062.8989499975</v>
      </c>
      <c r="D81" s="14">
        <v>5522002.5753599992</v>
      </c>
      <c r="E81" s="12">
        <f t="shared" si="4"/>
        <v>0.65847378464707174</v>
      </c>
      <c r="F81" s="14">
        <v>5545414.5578999994</v>
      </c>
      <c r="G81" s="12">
        <f t="shared" si="3"/>
        <v>0.99577813663964088</v>
      </c>
    </row>
    <row r="82" spans="1:7" ht="79.5" customHeight="1">
      <c r="A82" s="2" t="s">
        <v>146</v>
      </c>
      <c r="B82" s="4" t="s">
        <v>147</v>
      </c>
      <c r="C82" s="15">
        <v>2859343.3</v>
      </c>
      <c r="D82" s="15">
        <v>2128906.2999999998</v>
      </c>
      <c r="E82" s="13">
        <f t="shared" si="4"/>
        <v>0.74454379087673728</v>
      </c>
      <c r="F82" s="15">
        <v>1375892.6</v>
      </c>
      <c r="G82" s="13">
        <f t="shared" si="3"/>
        <v>1.5472910458272686</v>
      </c>
    </row>
    <row r="83" spans="1:7" ht="22.5" customHeight="1">
      <c r="A83" s="2" t="s">
        <v>158</v>
      </c>
      <c r="B83" s="4">
        <v>1402</v>
      </c>
      <c r="C83" s="15">
        <v>4279442.5870499993</v>
      </c>
      <c r="D83" s="15">
        <v>2562731.1250100001</v>
      </c>
      <c r="E83" s="13">
        <f t="shared" si="4"/>
        <v>0.59884694627404711</v>
      </c>
      <c r="F83" s="15">
        <v>3542767.3859999999</v>
      </c>
      <c r="G83" s="13">
        <f t="shared" si="3"/>
        <v>0.72336985350412164</v>
      </c>
    </row>
    <row r="84" spans="1:7" ht="31.5">
      <c r="A84" s="2" t="s">
        <v>148</v>
      </c>
      <c r="B84" s="4" t="s">
        <v>149</v>
      </c>
      <c r="C84" s="15">
        <v>1247277.0118999986</v>
      </c>
      <c r="D84" s="15">
        <v>830365.15035000001</v>
      </c>
      <c r="E84" s="13">
        <f t="shared" si="4"/>
        <v>0.66574236711465595</v>
      </c>
      <c r="F84" s="15">
        <v>626754.57189999998</v>
      </c>
      <c r="G84" s="13">
        <f t="shared" si="3"/>
        <v>1.3248649273235562</v>
      </c>
    </row>
    <row r="85" spans="1:7" ht="31.5">
      <c r="A85" s="1" t="s">
        <v>151</v>
      </c>
      <c r="B85" s="3"/>
      <c r="C85" s="14">
        <f>C81+C79+C77+C72+C66+C57+C54+C44+C39+C34+C23+C18+C15+C5</f>
        <v>302701197.46445996</v>
      </c>
      <c r="D85" s="14">
        <f>D81+D79+D77+D72+D66+D57+D54+D44+D39+D34+D23+D18+D15+D5</f>
        <v>190499161.17649001</v>
      </c>
      <c r="E85" s="12">
        <f t="shared" si="4"/>
        <v>0.62933071547844288</v>
      </c>
      <c r="F85" s="14">
        <v>195647250.65975001</v>
      </c>
      <c r="G85" s="12">
        <f t="shared" si="3"/>
        <v>0.97368688051633778</v>
      </c>
    </row>
    <row r="86" spans="1:7" ht="11.25" customHeight="1"/>
    <row r="87" spans="1:7" ht="32.25" customHeight="1">
      <c r="A87" s="17" t="s">
        <v>169</v>
      </c>
      <c r="B87" s="17"/>
      <c r="C87" s="17"/>
      <c r="D87" s="17"/>
      <c r="E87" s="17"/>
      <c r="F87" s="17"/>
      <c r="G87" s="17"/>
    </row>
  </sheetData>
  <mergeCells count="3">
    <mergeCell ref="A3:G3"/>
    <mergeCell ref="A87:G87"/>
    <mergeCell ref="A1:G2"/>
  </mergeCells>
  <pageMargins left="0.56000000000000005" right="0.35433070866141736" top="0.55118110236220474" bottom="0.47244094488188981" header="0.31496062992125984" footer="0.23622047244094491"/>
  <pageSetup paperSize="9" scale="6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2021-11-10T09:54:12Z</cp:lastPrinted>
  <dcterms:created xsi:type="dcterms:W3CDTF">2019-06-13T06:02:48Z</dcterms:created>
  <dcterms:modified xsi:type="dcterms:W3CDTF">2023-11-08T06:15:18Z</dcterms:modified>
</cp:coreProperties>
</file>