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3020" windowHeight="8016" activeTab="6"/>
  </bookViews>
  <sheets>
    <sheet name="декабрь 2013" sheetId="1" r:id="rId1"/>
    <sheet name="январь" sheetId="2" r:id="rId2"/>
    <sheet name="февраль" sheetId="3" r:id="rId3"/>
    <sheet name="март" sheetId="4" r:id="rId4"/>
    <sheet name="апрель" sheetId="5" r:id="rId5"/>
    <sheet name="май-июнь" sheetId="6" r:id="rId6"/>
    <sheet name="2014" sheetId="7" r:id="rId7"/>
  </sheets>
  <externalReferences>
    <externalReference r:id="rId10"/>
  </externalReferences>
  <definedNames>
    <definedName name="_xlnm.Print_Area" localSheetId="6">'2014'!$A$1:$H$42</definedName>
    <definedName name="_xlnm.Print_Area" localSheetId="4">'апрель'!$A$1:$G$42</definedName>
    <definedName name="_xlnm.Print_Area" localSheetId="0">'декабрь 2013'!$A$1:$G$42</definedName>
    <definedName name="_xlnm.Print_Area" localSheetId="5">'май-июнь'!$A$1:$G$42</definedName>
    <definedName name="_xlnm.Print_Area" localSheetId="3">'март'!$A$1:$G$42</definedName>
    <definedName name="_xlnm.Print_Area" localSheetId="2">'февраль'!$A$1:$G$42</definedName>
    <definedName name="_xlnm.Print_Area" localSheetId="1">'январь'!$A$1:$G$42</definedName>
  </definedNames>
  <calcPr fullCalcOnLoad="1"/>
</workbook>
</file>

<file path=xl/sharedStrings.xml><?xml version="1.0" encoding="utf-8"?>
<sst xmlns="http://schemas.openxmlformats.org/spreadsheetml/2006/main" count="355" uniqueCount="76">
  <si>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</si>
  <si>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</si>
  <si>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</si>
  <si>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</si>
  <si>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</si>
  <si>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</si>
  <si>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</si>
  <si>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</si>
  <si>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</si>
  <si>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</si>
  <si>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</si>
  <si>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</si>
  <si>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</si>
  <si>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</si>
  <si>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</si>
  <si>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</si>
  <si>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</si>
  <si>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</si>
  <si>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</si>
  <si>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</si>
  <si>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</si>
  <si>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</si>
  <si>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</si>
  <si>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</si>
  <si>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</si>
  <si>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</si>
  <si>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</si>
  <si>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</si>
  <si>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</si>
  <si>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</si>
  <si>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</si>
  <si>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</si>
  <si>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</si>
  <si>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</si>
  <si>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</si>
  <si>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</si>
  <si>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</si>
  <si>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Наименование муниципального образования</t>
  </si>
  <si>
    <t>Всего</t>
  </si>
  <si>
    <t>Темп прироста, %</t>
  </si>
  <si>
    <t>Размер дотации на стимулирование, рублей</t>
  </si>
  <si>
    <t>за увеличение уровня реализации (70%)</t>
  </si>
  <si>
    <t>4=(3-2)/
/2*100</t>
  </si>
  <si>
    <t>6=(3-2)*
*64руб.*70%</t>
  </si>
  <si>
    <t>Объем реализации 
алкогольной продукции, литров</t>
  </si>
  <si>
    <t>ранее предоста-вленные дотации</t>
  </si>
  <si>
    <t>Размер дотации с учетом ранее предоста-вленных средств</t>
  </si>
  <si>
    <t>за 2012 год</t>
  </si>
  <si>
    <t>за 2013 год</t>
  </si>
  <si>
    <t>8=6-7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</si>
  <si>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январь 2014 года</t>
  </si>
  <si>
    <t>за январь 2012 года</t>
  </si>
  <si>
    <t>за январь 2014 года</t>
  </si>
  <si>
    <t>6=(3-2)*
*80руб.*70%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</si>
  <si>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декабрь 2013 года</t>
  </si>
  <si>
    <t>за декабрь 2013 года</t>
  </si>
  <si>
    <t>за январь</t>
  </si>
  <si>
    <t>за февраль</t>
  </si>
  <si>
    <t>Информация о размере перечисленных местным бюджетам в 2014 году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</t>
  </si>
  <si>
    <t>Размер дотаций, перечисленных в 2014 году, рублей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</si>
  <si>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февраль 2014 года</t>
  </si>
  <si>
    <t>за январь-февраль 2012 года</t>
  </si>
  <si>
    <t>за январь-февраль 2014 года</t>
  </si>
  <si>
    <t>за март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</si>
  <si>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март 2014 года</t>
  </si>
  <si>
    <t>за январь-март 2012 года</t>
  </si>
  <si>
    <t>за январь-март 2014 года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</si>
  <si>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апрель 2014 года</t>
  </si>
  <si>
    <t>за январь-апрель 2012 года</t>
  </si>
  <si>
    <t>за январь-апрель 2014 года</t>
  </si>
  <si>
    <t>за апрель</t>
  </si>
  <si>
    <t>Расчет распределения дотаций на стимулирование повышения качества управления муниципальными финансами в части дотаций на стимулирование увеличения доходов консолидированного бюджета Самарской области в части поступления отдельных акцизов на алкогольную продукцию, обеспечивающего рост налогового потенциала территории муниципального образования, по итогам за май-июнь 2014 года</t>
  </si>
  <si>
    <t>за январь-июнь 2012 года</t>
  </si>
  <si>
    <t>за январь-июнь 2014 года</t>
  </si>
  <si>
    <t>за май-июнь</t>
  </si>
  <si>
    <t>8=2+...+7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</si>
</sst>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_ ;[Red]\-#,##0.00\ "/>
    <numFmt numFmtId="167" formatCode="#,##0.000"/>
    <numFmt numFmtId="168" formatCode="#,##0.0000"/>
    <numFmt numFmtId="169" formatCode="0.0"/>
    <numFmt numFmtId="170" formatCode="0.00000"/>
    <numFmt numFmtId="171" formatCode="0.0000"/>
    <numFmt numFmtId="172" formatCode="0.000"/>
    <numFmt numFmtId="173" formatCode="#,##0.00000"/>
    <numFmt numFmtId="174" formatCode="#,##0.000000"/>
    <numFmt numFmtId="175" formatCode="#,##0.0000000"/>
    <numFmt numFmtId="176" formatCode="0.00000000"/>
    <numFmt numFmtId="177" formatCode="0.0000000"/>
    <numFmt numFmtId="178" formatCode="0.000000"/>
    <numFmt numFmtId="179" formatCode="#,##0_ ;[Red]\-#,##0\ "/>
    <numFmt numFmtId="180" formatCode="#,##0.0_ ;[Red]\-#,##0.0\ "/>
    <numFmt numFmtId="181" formatCode="#,##0.00_ ;\-#,##0.00\ "/>
    <numFmt numFmtId="182" formatCode="#,##0.000_ ;[Red]\-#,##0.000\ "/>
    <numFmt numFmtId="183" formatCode="#,##0.0000_ ;[Red]\-#,##0.0000\ "/>
    <numFmt numFmtId="184" formatCode="#,##0.00000_ ;[Red]\-#,##0.00000\ "/>
    <numFmt numFmtId="185" formatCode="#,##0.000000_ ;[Red]\-#,##0.000000\ "/>
    <numFmt numFmtId="186" formatCode="#,##0.0000000_ ;[Red]\-#,##0.0000000\ "/>
    <numFmt numFmtId="187" formatCode="#,##0.00000000_ ;[Red]\-#,##0.00000000\ "/>
    <numFmt numFmtId="188" formatCode="#,##0.0_ ;\-#,##0.0\ "/>
    <numFmt numFmtId="189" formatCode="#,##0_ ;\-#,##0\ "/>
    <numFmt numFmtId="190" formatCode="#,##0.000_ ;\-#,##0.0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6" fillId="0" borderId="3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28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6" fillId="29" borderId="3">
      <alignment horizontal="left" vertical="top"/>
      <protection/>
    </xf>
    <xf numFmtId="49" fontId="8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6" fillId="31" borderId="3">
      <alignment horizontal="left" vertical="top" wrapText="1"/>
      <protection/>
    </xf>
    <xf numFmtId="0" fontId="6" fillId="32" borderId="3">
      <alignment horizontal="left" vertical="top" wrapText="1"/>
      <protection/>
    </xf>
    <xf numFmtId="0" fontId="6" fillId="33" borderId="3">
      <alignment horizontal="left" vertical="top" wrapText="1"/>
      <protection/>
    </xf>
    <xf numFmtId="0" fontId="6" fillId="34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9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 wrapText="1"/>
      <protection/>
    </xf>
    <xf numFmtId="0" fontId="44" fillId="0" borderId="0">
      <alignment/>
      <protection/>
    </xf>
    <xf numFmtId="0" fontId="6" fillId="0" borderId="0">
      <alignment vertical="center" wrapText="1"/>
      <protection/>
    </xf>
    <xf numFmtId="0" fontId="7" fillId="0" borderId="0">
      <alignment vertical="top" wrapText="1"/>
      <protection/>
    </xf>
    <xf numFmtId="0" fontId="7" fillId="0" borderId="0">
      <alignment vertical="top" wrapText="1"/>
      <protection/>
    </xf>
    <xf numFmtId="0" fontId="7" fillId="0" borderId="0">
      <alignment vertical="top" wrapText="1"/>
      <protection/>
    </xf>
    <xf numFmtId="0" fontId="6" fillId="0" borderId="0">
      <alignment vertical="center" wrapText="1"/>
      <protection/>
    </xf>
    <xf numFmtId="0" fontId="7" fillId="0" borderId="0">
      <alignment/>
      <protection/>
    </xf>
    <xf numFmtId="0" fontId="6" fillId="0" borderId="0">
      <alignment vertical="center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0" borderId="9" applyNumberFormat="0">
      <alignment horizontal="right" vertical="top"/>
      <protection/>
    </xf>
    <xf numFmtId="0" fontId="6" fillId="31" borderId="9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6" fillId="32" borderId="9" applyNumberFormat="0">
      <alignment horizontal="right" vertical="top"/>
      <protection/>
    </xf>
    <xf numFmtId="0" fontId="6" fillId="0" borderId="3" applyNumberFormat="0">
      <alignment horizontal="right" vertical="top"/>
      <protection/>
    </xf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0" fillId="39" borderId="3">
      <alignment horizontal="left" vertical="top" wrapText="1"/>
      <protection/>
    </xf>
    <xf numFmtId="49" fontId="6" fillId="0" borderId="3">
      <alignment horizontal="left" vertical="top" wrapText="1"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40" borderId="0" applyNumberFormat="0" applyBorder="0" applyAlignment="0" applyProtection="0"/>
    <xf numFmtId="0" fontId="6" fillId="34" borderId="3">
      <alignment horizontal="left" vertical="top" wrapText="1"/>
      <protection/>
    </xf>
    <xf numFmtId="0" fontId="6" fillId="0" borderId="3">
      <alignment horizontal="left" vertical="top" wrapText="1"/>
      <protection/>
    </xf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41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9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2" fillId="42" borderId="12" xfId="0" applyNumberFormat="1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80" fontId="3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52" fillId="42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14" fontId="52" fillId="4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14" fontId="5" fillId="41" borderId="13" xfId="0" applyNumberFormat="1" applyFont="1" applyFill="1" applyBorder="1" applyAlignment="1">
      <alignment horizontal="center" vertical="center" wrapText="1"/>
    </xf>
    <xf numFmtId="14" fontId="5" fillId="41" borderId="16" xfId="0" applyNumberFormat="1" applyFont="1" applyFill="1" applyBorder="1" applyAlignment="1">
      <alignment horizontal="center" vertical="center" wrapText="1"/>
    </xf>
    <xf numFmtId="14" fontId="5" fillId="41" borderId="14" xfId="0" applyNumberFormat="1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14" fontId="5" fillId="41" borderId="13" xfId="0" applyNumberFormat="1" applyFont="1" applyFill="1" applyBorder="1" applyAlignment="1">
      <alignment horizontal="center" vertical="center" wrapText="1"/>
    </xf>
    <xf numFmtId="14" fontId="5" fillId="41" borderId="16" xfId="0" applyNumberFormat="1" applyFont="1" applyFill="1" applyBorder="1" applyAlignment="1">
      <alignment horizontal="center" vertical="center" wrapText="1"/>
    </xf>
    <xf numFmtId="14" fontId="5" fillId="41" borderId="14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14" fontId="52" fillId="42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2" xfId="67"/>
    <cellStyle name="Обычный 2 2" xfId="68"/>
    <cellStyle name="Обычный 2 2 2" xfId="69"/>
    <cellStyle name="Обычный 2 3" xfId="70"/>
    <cellStyle name="Обычный 2 3 2" xfId="71"/>
    <cellStyle name="Обычный 2 3_доходы поселений" xfId="72"/>
    <cellStyle name="Обычный 2 4" xfId="73"/>
    <cellStyle name="Обычный 2 4 2" xfId="74"/>
    <cellStyle name="Обычный 2_доходы поселений" xfId="75"/>
    <cellStyle name="Обычный 3" xfId="76"/>
    <cellStyle name="Обычный 3 2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[печать]" xfId="87"/>
    <cellStyle name="Отдельная ячейка-результат" xfId="88"/>
    <cellStyle name="Отдельная ячейка-результат [печать]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ойства элементов измерения" xfId="95"/>
    <cellStyle name="Свойства элементов измерения [печать]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2 2" xfId="103"/>
    <cellStyle name="Финансовый 3" xfId="104"/>
    <cellStyle name="Хороший" xfId="105"/>
    <cellStyle name="Элементы осей" xfId="106"/>
    <cellStyle name="Элементы осей [печать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7.2014\&#1087;&#1088;&#1080;&#1083;&#1086;&#1078;&#1077;&#1085;&#1080;&#1077;%20&#1082;%20&#1055;&#1088;&#1080;&#1082;&#1072;&#1079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 май-ию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1" customWidth="1"/>
    <col min="2" max="2" width="12.140625" style="1" customWidth="1"/>
    <col min="3" max="3" width="11.8515625" style="1" customWidth="1"/>
    <col min="4" max="4" width="10.8515625" style="1" customWidth="1"/>
    <col min="5" max="5" width="13.00390625" style="1" customWidth="1"/>
    <col min="6" max="6" width="12.8515625" style="1" customWidth="1"/>
    <col min="7" max="7" width="15.57421875" style="1" customWidth="1"/>
    <col min="8" max="8" width="6.00390625" style="1" customWidth="1"/>
    <col min="9" max="16384" width="8.7109375" style="1" customWidth="1"/>
  </cols>
  <sheetData>
    <row r="1" spans="1:7" ht="77.25" customHeight="1">
      <c r="A1" s="33" t="s">
        <v>54</v>
      </c>
      <c r="B1" s="34"/>
      <c r="C1" s="34"/>
      <c r="D1" s="34"/>
      <c r="E1" s="34"/>
      <c r="F1" s="34"/>
      <c r="G1" s="34"/>
    </row>
    <row r="2" spans="1:7" ht="34.5" customHeight="1">
      <c r="A2" s="36" t="s">
        <v>37</v>
      </c>
      <c r="B2" s="35" t="s">
        <v>44</v>
      </c>
      <c r="C2" s="35"/>
      <c r="D2" s="35"/>
      <c r="E2" s="37" t="s">
        <v>40</v>
      </c>
      <c r="F2" s="38"/>
      <c r="G2" s="39"/>
    </row>
    <row r="3" spans="1:7" ht="98.25" customHeight="1">
      <c r="A3" s="36"/>
      <c r="B3" s="16" t="s">
        <v>47</v>
      </c>
      <c r="C3" s="16" t="s">
        <v>48</v>
      </c>
      <c r="D3" s="7" t="s">
        <v>39</v>
      </c>
      <c r="E3" s="7" t="s">
        <v>41</v>
      </c>
      <c r="F3" s="7" t="s">
        <v>45</v>
      </c>
      <c r="G3" s="7" t="s">
        <v>46</v>
      </c>
    </row>
    <row r="4" spans="1:7" ht="29.25" customHeight="1">
      <c r="A4" s="2">
        <v>1</v>
      </c>
      <c r="B4" s="2">
        <v>2</v>
      </c>
      <c r="C4" s="2">
        <v>3</v>
      </c>
      <c r="D4" s="8" t="s">
        <v>42</v>
      </c>
      <c r="E4" s="8" t="s">
        <v>43</v>
      </c>
      <c r="F4" s="2">
        <v>7</v>
      </c>
      <c r="G4" s="18" t="s">
        <v>49</v>
      </c>
    </row>
    <row r="5" spans="1:8" ht="15">
      <c r="A5" s="13" t="s">
        <v>0</v>
      </c>
      <c r="B5" s="4">
        <v>5314095</v>
      </c>
      <c r="C5" s="4">
        <v>3833878</v>
      </c>
      <c r="D5" s="14">
        <f>C5/B5*100-100</f>
        <v>-27.85454531768815</v>
      </c>
      <c r="E5" s="4">
        <f>IF((C5-B5)&gt;0,(C5-B5)*64*0.7,0)</f>
        <v>0</v>
      </c>
      <c r="F5" s="12">
        <v>66214019</v>
      </c>
      <c r="G5" s="9">
        <f>IF((E5-F5)&gt;0,E5-F5,0)</f>
        <v>0</v>
      </c>
      <c r="H5" s="10"/>
    </row>
    <row r="6" spans="1:8" ht="15">
      <c r="A6" s="13" t="s">
        <v>1</v>
      </c>
      <c r="B6" s="4">
        <v>1274309</v>
      </c>
      <c r="C6" s="4">
        <v>1462742</v>
      </c>
      <c r="D6" s="14">
        <f aca="true" t="shared" si="0" ref="D6:D42">C6/B6*100-100</f>
        <v>14.787072837121926</v>
      </c>
      <c r="E6" s="4">
        <f aca="true" t="shared" si="1" ref="E6:E41">IF((C6-B6)&gt;0,(C6-B6)*64*0.7,0)</f>
        <v>8441798.4</v>
      </c>
      <c r="F6" s="12">
        <v>31335450</v>
      </c>
      <c r="G6" s="9">
        <f aca="true" t="shared" si="2" ref="G6:G41">IF((E6-F6)&gt;0,E6-F6,0)</f>
        <v>0</v>
      </c>
      <c r="H6" s="10"/>
    </row>
    <row r="7" spans="1:8" ht="15">
      <c r="A7" s="13" t="s">
        <v>2</v>
      </c>
      <c r="B7" s="4">
        <v>680404</v>
      </c>
      <c r="C7" s="4">
        <v>446602</v>
      </c>
      <c r="D7" s="14">
        <f t="shared" si="0"/>
        <v>-34.362231850488826</v>
      </c>
      <c r="E7" s="4">
        <f t="shared" si="1"/>
        <v>0</v>
      </c>
      <c r="F7" s="12">
        <v>8215312</v>
      </c>
      <c r="G7" s="9">
        <f t="shared" si="2"/>
        <v>0</v>
      </c>
      <c r="H7" s="10"/>
    </row>
    <row r="8" spans="1:8" ht="15">
      <c r="A8" s="13" t="s">
        <v>3</v>
      </c>
      <c r="B8" s="4">
        <v>556259</v>
      </c>
      <c r="C8" s="4">
        <v>303916</v>
      </c>
      <c r="D8" s="14">
        <f t="shared" si="0"/>
        <v>-45.36429972368986</v>
      </c>
      <c r="E8" s="4">
        <f t="shared" si="1"/>
        <v>0</v>
      </c>
      <c r="F8" s="12">
        <v>5568214</v>
      </c>
      <c r="G8" s="9">
        <f t="shared" si="2"/>
        <v>0</v>
      </c>
      <c r="H8" s="10"/>
    </row>
    <row r="9" spans="1:8" ht="15">
      <c r="A9" s="13" t="s">
        <v>4</v>
      </c>
      <c r="B9" s="4">
        <v>165632</v>
      </c>
      <c r="C9" s="4">
        <v>140915</v>
      </c>
      <c r="D9" s="14">
        <f t="shared" si="0"/>
        <v>-14.922840996908818</v>
      </c>
      <c r="E9" s="4">
        <f t="shared" si="1"/>
        <v>0</v>
      </c>
      <c r="F9" s="12">
        <v>2542848</v>
      </c>
      <c r="G9" s="9">
        <f t="shared" si="2"/>
        <v>0</v>
      </c>
      <c r="H9" s="10"/>
    </row>
    <row r="10" spans="1:8" ht="15">
      <c r="A10" s="13" t="s">
        <v>5</v>
      </c>
      <c r="B10" s="4">
        <v>168565</v>
      </c>
      <c r="C10" s="4">
        <v>151162</v>
      </c>
      <c r="D10" s="14">
        <f t="shared" si="0"/>
        <v>-10.32420727909114</v>
      </c>
      <c r="E10" s="4">
        <f t="shared" si="1"/>
        <v>0</v>
      </c>
      <c r="F10" s="12">
        <v>2789158</v>
      </c>
      <c r="G10" s="9">
        <f t="shared" si="2"/>
        <v>0</v>
      </c>
      <c r="H10" s="10"/>
    </row>
    <row r="11" spans="1:8" ht="15">
      <c r="A11" s="13" t="s">
        <v>6</v>
      </c>
      <c r="B11" s="4">
        <v>174173</v>
      </c>
      <c r="C11" s="4">
        <v>184825</v>
      </c>
      <c r="D11" s="14">
        <f t="shared" si="0"/>
        <v>6.115758470026918</v>
      </c>
      <c r="E11" s="4">
        <f t="shared" si="1"/>
        <v>477209.6</v>
      </c>
      <c r="F11" s="12">
        <v>3447942</v>
      </c>
      <c r="G11" s="9">
        <f t="shared" si="2"/>
        <v>0</v>
      </c>
      <c r="H11" s="10"/>
    </row>
    <row r="12" spans="1:8" ht="15">
      <c r="A12" s="13" t="s">
        <v>7</v>
      </c>
      <c r="B12" s="4">
        <v>64052</v>
      </c>
      <c r="C12" s="4">
        <v>55104</v>
      </c>
      <c r="D12" s="14">
        <f t="shared" si="0"/>
        <v>-13.969899456691437</v>
      </c>
      <c r="E12" s="4">
        <f t="shared" si="1"/>
        <v>0</v>
      </c>
      <c r="F12" s="12">
        <v>1019402</v>
      </c>
      <c r="G12" s="9">
        <f t="shared" si="2"/>
        <v>0</v>
      </c>
      <c r="H12" s="10"/>
    </row>
    <row r="13" spans="1:8" ht="15">
      <c r="A13" s="13" t="s">
        <v>8</v>
      </c>
      <c r="B13" s="4">
        <v>154246</v>
      </c>
      <c r="C13" s="4">
        <v>167106</v>
      </c>
      <c r="D13" s="14">
        <f t="shared" si="0"/>
        <v>8.337331276013643</v>
      </c>
      <c r="E13" s="4">
        <f t="shared" si="1"/>
        <v>576128</v>
      </c>
      <c r="F13" s="12">
        <v>3131520</v>
      </c>
      <c r="G13" s="9">
        <f t="shared" si="2"/>
        <v>0</v>
      </c>
      <c r="H13" s="10"/>
    </row>
    <row r="14" spans="1:8" ht="15">
      <c r="A14" s="13" t="s">
        <v>9</v>
      </c>
      <c r="B14" s="4">
        <v>56819</v>
      </c>
      <c r="C14" s="4">
        <v>198730</v>
      </c>
      <c r="D14" s="14">
        <f t="shared" si="0"/>
        <v>249.7597634594062</v>
      </c>
      <c r="E14" s="4">
        <f t="shared" si="1"/>
        <v>6357612.8</v>
      </c>
      <c r="F14" s="12">
        <v>5322822</v>
      </c>
      <c r="G14" s="9">
        <f t="shared" si="2"/>
        <v>1034790.7999999998</v>
      </c>
      <c r="H14" s="10"/>
    </row>
    <row r="15" spans="1:8" ht="15">
      <c r="A15" s="13" t="s">
        <v>10</v>
      </c>
      <c r="B15" s="4">
        <v>13541</v>
      </c>
      <c r="C15" s="4">
        <v>10707</v>
      </c>
      <c r="D15" s="14">
        <f t="shared" si="0"/>
        <v>-20.929030352263496</v>
      </c>
      <c r="E15" s="4">
        <f t="shared" si="1"/>
        <v>0</v>
      </c>
      <c r="F15" s="12">
        <v>263155</v>
      </c>
      <c r="G15" s="9">
        <f t="shared" si="2"/>
        <v>0</v>
      </c>
      <c r="H15" s="10"/>
    </row>
    <row r="16" spans="1:8" ht="15">
      <c r="A16" s="13" t="s">
        <v>11</v>
      </c>
      <c r="B16" s="4">
        <v>112841</v>
      </c>
      <c r="C16" s="4">
        <v>88231</v>
      </c>
      <c r="D16" s="14">
        <f t="shared" si="0"/>
        <v>-21.809448693294115</v>
      </c>
      <c r="E16" s="4">
        <f t="shared" si="1"/>
        <v>0</v>
      </c>
      <c r="F16" s="12">
        <v>2036966</v>
      </c>
      <c r="G16" s="9">
        <f t="shared" si="2"/>
        <v>0</v>
      </c>
      <c r="H16" s="10"/>
    </row>
    <row r="17" spans="1:8" ht="15">
      <c r="A17" s="13" t="s">
        <v>12</v>
      </c>
      <c r="B17" s="4">
        <v>60472</v>
      </c>
      <c r="C17" s="4">
        <v>23949</v>
      </c>
      <c r="D17" s="14">
        <f t="shared" si="0"/>
        <v>-60.39654716232306</v>
      </c>
      <c r="E17" s="4">
        <f t="shared" si="1"/>
        <v>0</v>
      </c>
      <c r="F17" s="12">
        <v>573574</v>
      </c>
      <c r="G17" s="9">
        <f t="shared" si="2"/>
        <v>0</v>
      </c>
      <c r="H17" s="10"/>
    </row>
    <row r="18" spans="1:8" ht="15">
      <c r="A18" s="13" t="s">
        <v>13</v>
      </c>
      <c r="B18" s="4">
        <v>29886</v>
      </c>
      <c r="C18" s="4">
        <v>27322</v>
      </c>
      <c r="D18" s="14">
        <f t="shared" si="0"/>
        <v>-8.579267884628251</v>
      </c>
      <c r="E18" s="4">
        <f t="shared" si="1"/>
        <v>0</v>
      </c>
      <c r="F18" s="12">
        <v>533008</v>
      </c>
      <c r="G18" s="9">
        <f t="shared" si="2"/>
        <v>0</v>
      </c>
      <c r="H18" s="10"/>
    </row>
    <row r="19" spans="1:8" ht="15">
      <c r="A19" s="13" t="s">
        <v>14</v>
      </c>
      <c r="B19" s="4">
        <v>18718</v>
      </c>
      <c r="C19" s="4">
        <v>10529</v>
      </c>
      <c r="D19" s="14">
        <f t="shared" si="0"/>
        <v>-43.74933219361042</v>
      </c>
      <c r="E19" s="4">
        <f t="shared" si="1"/>
        <v>0</v>
      </c>
      <c r="F19" s="12">
        <v>273325</v>
      </c>
      <c r="G19" s="9">
        <f t="shared" si="2"/>
        <v>0</v>
      </c>
      <c r="H19" s="10"/>
    </row>
    <row r="20" spans="1:8" ht="15">
      <c r="A20" s="13" t="s">
        <v>15</v>
      </c>
      <c r="B20" s="4">
        <v>27316</v>
      </c>
      <c r="C20" s="4">
        <v>31934</v>
      </c>
      <c r="D20" s="14">
        <f t="shared" si="0"/>
        <v>16.90584272953582</v>
      </c>
      <c r="E20" s="4">
        <f t="shared" si="1"/>
        <v>206886.4</v>
      </c>
      <c r="F20" s="12">
        <v>998502</v>
      </c>
      <c r="G20" s="9">
        <f t="shared" si="2"/>
        <v>0</v>
      </c>
      <c r="H20" s="10"/>
    </row>
    <row r="21" spans="1:8" ht="15">
      <c r="A21" s="13" t="s">
        <v>16</v>
      </c>
      <c r="B21" s="4">
        <v>109067</v>
      </c>
      <c r="C21" s="4">
        <v>84835</v>
      </c>
      <c r="D21" s="14">
        <f t="shared" si="0"/>
        <v>-22.217536009975518</v>
      </c>
      <c r="E21" s="4">
        <f t="shared" si="1"/>
        <v>0</v>
      </c>
      <c r="F21" s="12">
        <v>2049578</v>
      </c>
      <c r="G21" s="9">
        <f t="shared" si="2"/>
        <v>0</v>
      </c>
      <c r="H21" s="10"/>
    </row>
    <row r="22" spans="1:8" ht="15">
      <c r="A22" s="13" t="s">
        <v>17</v>
      </c>
      <c r="B22" s="4">
        <v>23395</v>
      </c>
      <c r="C22" s="4">
        <v>19242</v>
      </c>
      <c r="D22" s="14">
        <f t="shared" si="0"/>
        <v>-17.751656336824112</v>
      </c>
      <c r="E22" s="4">
        <f t="shared" si="1"/>
        <v>0</v>
      </c>
      <c r="F22" s="12">
        <v>382525</v>
      </c>
      <c r="G22" s="9">
        <f t="shared" si="2"/>
        <v>0</v>
      </c>
      <c r="H22" s="10"/>
    </row>
    <row r="23" spans="1:8" ht="15">
      <c r="A23" s="13" t="s">
        <v>18</v>
      </c>
      <c r="B23" s="4">
        <v>25899</v>
      </c>
      <c r="C23" s="4">
        <v>22676</v>
      </c>
      <c r="D23" s="14">
        <f t="shared" si="0"/>
        <v>-12.44449592648364</v>
      </c>
      <c r="E23" s="4">
        <f t="shared" si="1"/>
        <v>0</v>
      </c>
      <c r="F23" s="12">
        <v>526758</v>
      </c>
      <c r="G23" s="9">
        <f t="shared" si="2"/>
        <v>0</v>
      </c>
      <c r="H23" s="10"/>
    </row>
    <row r="24" spans="1:8" ht="15">
      <c r="A24" s="13" t="s">
        <v>19</v>
      </c>
      <c r="B24" s="4">
        <v>45693</v>
      </c>
      <c r="C24" s="4">
        <v>36695</v>
      </c>
      <c r="D24" s="14">
        <f t="shared" si="0"/>
        <v>-19.692294224498283</v>
      </c>
      <c r="E24" s="4">
        <f t="shared" si="1"/>
        <v>0</v>
      </c>
      <c r="F24" s="12">
        <v>691981</v>
      </c>
      <c r="G24" s="9">
        <f t="shared" si="2"/>
        <v>0</v>
      </c>
      <c r="H24" s="10"/>
    </row>
    <row r="25" spans="1:8" ht="15">
      <c r="A25" s="13" t="s">
        <v>20</v>
      </c>
      <c r="B25" s="4">
        <v>78053</v>
      </c>
      <c r="C25" s="4">
        <v>64748</v>
      </c>
      <c r="D25" s="14">
        <f t="shared" si="0"/>
        <v>-17.046109694694636</v>
      </c>
      <c r="E25" s="4">
        <f t="shared" si="1"/>
        <v>0</v>
      </c>
      <c r="F25" s="12">
        <v>1588205</v>
      </c>
      <c r="G25" s="9">
        <f t="shared" si="2"/>
        <v>0</v>
      </c>
      <c r="H25" s="10"/>
    </row>
    <row r="26" spans="1:8" ht="15">
      <c r="A26" s="13" t="s">
        <v>21</v>
      </c>
      <c r="B26" s="4">
        <v>25828</v>
      </c>
      <c r="C26" s="4">
        <v>16049</v>
      </c>
      <c r="D26" s="14">
        <f t="shared" si="0"/>
        <v>-37.862010221465084</v>
      </c>
      <c r="E26" s="4">
        <f t="shared" si="1"/>
        <v>0</v>
      </c>
      <c r="F26" s="12">
        <v>398742</v>
      </c>
      <c r="G26" s="9">
        <f t="shared" si="2"/>
        <v>0</v>
      </c>
      <c r="H26" s="10"/>
    </row>
    <row r="27" spans="1:8" ht="15">
      <c r="A27" s="13" t="s">
        <v>22</v>
      </c>
      <c r="B27" s="4">
        <v>141367</v>
      </c>
      <c r="C27" s="4">
        <v>135476</v>
      </c>
      <c r="D27" s="14">
        <f t="shared" si="0"/>
        <v>-4.167167726555704</v>
      </c>
      <c r="E27" s="4">
        <f t="shared" si="1"/>
        <v>0</v>
      </c>
      <c r="F27" s="12">
        <v>2503088</v>
      </c>
      <c r="G27" s="9">
        <f t="shared" si="2"/>
        <v>0</v>
      </c>
      <c r="H27" s="10"/>
    </row>
    <row r="28" spans="1:8" ht="15">
      <c r="A28" s="13" t="s">
        <v>23</v>
      </c>
      <c r="B28" s="4">
        <v>36995</v>
      </c>
      <c r="C28" s="4">
        <v>17397</v>
      </c>
      <c r="D28" s="14">
        <f t="shared" si="0"/>
        <v>-52.974726314366805</v>
      </c>
      <c r="E28" s="4">
        <f t="shared" si="1"/>
        <v>0</v>
      </c>
      <c r="F28" s="12">
        <v>402506</v>
      </c>
      <c r="G28" s="9">
        <f t="shared" si="2"/>
        <v>0</v>
      </c>
      <c r="H28" s="10"/>
    </row>
    <row r="29" spans="1:8" ht="15">
      <c r="A29" s="13" t="s">
        <v>24</v>
      </c>
      <c r="B29" s="4">
        <v>153594</v>
      </c>
      <c r="C29" s="4">
        <v>133269</v>
      </c>
      <c r="D29" s="14">
        <f t="shared" si="0"/>
        <v>-13.232938786671355</v>
      </c>
      <c r="E29" s="4">
        <f t="shared" si="1"/>
        <v>0</v>
      </c>
      <c r="F29" s="12">
        <v>3153405</v>
      </c>
      <c r="G29" s="9">
        <f t="shared" si="2"/>
        <v>0</v>
      </c>
      <c r="H29" s="10"/>
    </row>
    <row r="30" spans="1:8" ht="15">
      <c r="A30" s="13" t="s">
        <v>25</v>
      </c>
      <c r="B30" s="4">
        <v>11027</v>
      </c>
      <c r="C30" s="4">
        <v>11939</v>
      </c>
      <c r="D30" s="14">
        <f t="shared" si="0"/>
        <v>8.270608506393401</v>
      </c>
      <c r="E30" s="4">
        <f t="shared" si="1"/>
        <v>40857.6</v>
      </c>
      <c r="F30" s="12">
        <v>321037</v>
      </c>
      <c r="G30" s="9">
        <f t="shared" si="2"/>
        <v>0</v>
      </c>
      <c r="H30" s="10"/>
    </row>
    <row r="31" spans="1:8" ht="15">
      <c r="A31" s="13" t="s">
        <v>26</v>
      </c>
      <c r="B31" s="4">
        <v>85415</v>
      </c>
      <c r="C31" s="4">
        <v>121836</v>
      </c>
      <c r="D31" s="14">
        <f t="shared" si="0"/>
        <v>42.64005151320026</v>
      </c>
      <c r="E31" s="4">
        <f t="shared" si="1"/>
        <v>1631660.7999999998</v>
      </c>
      <c r="F31" s="12">
        <v>2796976</v>
      </c>
      <c r="G31" s="9">
        <f t="shared" si="2"/>
        <v>0</v>
      </c>
      <c r="H31" s="10"/>
    </row>
    <row r="32" spans="1:8" ht="15">
      <c r="A32" s="13" t="s">
        <v>27</v>
      </c>
      <c r="B32" s="4">
        <v>12389</v>
      </c>
      <c r="C32" s="4">
        <v>6207</v>
      </c>
      <c r="D32" s="14">
        <f t="shared" si="0"/>
        <v>-49.89910404390992</v>
      </c>
      <c r="E32" s="4">
        <f t="shared" si="1"/>
        <v>0</v>
      </c>
      <c r="F32" s="12">
        <v>113008</v>
      </c>
      <c r="G32" s="9">
        <f t="shared" si="2"/>
        <v>0</v>
      </c>
      <c r="H32" s="10"/>
    </row>
    <row r="33" spans="1:8" ht="15">
      <c r="A33" s="13" t="s">
        <v>28</v>
      </c>
      <c r="B33" s="4">
        <v>18437</v>
      </c>
      <c r="C33" s="4">
        <v>19488</v>
      </c>
      <c r="D33" s="14">
        <f t="shared" si="0"/>
        <v>5.70049357270706</v>
      </c>
      <c r="E33" s="4">
        <f t="shared" si="1"/>
        <v>47084.799999999996</v>
      </c>
      <c r="F33" s="12">
        <v>536323</v>
      </c>
      <c r="G33" s="9">
        <f t="shared" si="2"/>
        <v>0</v>
      </c>
      <c r="H33" s="10"/>
    </row>
    <row r="34" spans="1:8" ht="15">
      <c r="A34" s="13" t="s">
        <v>29</v>
      </c>
      <c r="B34" s="4">
        <v>38791</v>
      </c>
      <c r="C34" s="4">
        <v>22746</v>
      </c>
      <c r="D34" s="14">
        <f t="shared" si="0"/>
        <v>-41.36268722126266</v>
      </c>
      <c r="E34" s="4">
        <f t="shared" si="1"/>
        <v>0</v>
      </c>
      <c r="F34" s="12">
        <v>546986</v>
      </c>
      <c r="G34" s="9">
        <f t="shared" si="2"/>
        <v>0</v>
      </c>
      <c r="H34" s="10"/>
    </row>
    <row r="35" spans="1:8" ht="15">
      <c r="A35" s="13" t="s">
        <v>30</v>
      </c>
      <c r="B35" s="4">
        <v>72373</v>
      </c>
      <c r="C35" s="4">
        <v>67578</v>
      </c>
      <c r="D35" s="14">
        <f t="shared" si="0"/>
        <v>-6.625398974755782</v>
      </c>
      <c r="E35" s="4">
        <f t="shared" si="1"/>
        <v>0</v>
      </c>
      <c r="F35" s="12">
        <v>1624179</v>
      </c>
      <c r="G35" s="9">
        <f t="shared" si="2"/>
        <v>0</v>
      </c>
      <c r="H35" s="10"/>
    </row>
    <row r="36" spans="1:8" ht="15">
      <c r="A36" s="13" t="s">
        <v>31</v>
      </c>
      <c r="B36" s="4">
        <v>83062</v>
      </c>
      <c r="C36" s="4">
        <v>80137</v>
      </c>
      <c r="D36" s="14">
        <f t="shared" si="0"/>
        <v>-3.5214658929474467</v>
      </c>
      <c r="E36" s="4">
        <f t="shared" si="1"/>
        <v>0</v>
      </c>
      <c r="F36" s="12">
        <v>1905299</v>
      </c>
      <c r="G36" s="9">
        <f t="shared" si="2"/>
        <v>0</v>
      </c>
      <c r="H36" s="10"/>
    </row>
    <row r="37" spans="1:8" ht="15">
      <c r="A37" s="13" t="s">
        <v>32</v>
      </c>
      <c r="B37" s="4">
        <v>33084</v>
      </c>
      <c r="C37" s="4">
        <v>29999</v>
      </c>
      <c r="D37" s="14">
        <f t="shared" si="0"/>
        <v>-9.324749123443354</v>
      </c>
      <c r="E37" s="4">
        <f t="shared" si="1"/>
        <v>0</v>
      </c>
      <c r="F37" s="12">
        <v>734205</v>
      </c>
      <c r="G37" s="9">
        <f t="shared" si="2"/>
        <v>0</v>
      </c>
      <c r="H37" s="10"/>
    </row>
    <row r="38" spans="1:8" ht="15">
      <c r="A38" s="13" t="s">
        <v>33</v>
      </c>
      <c r="B38" s="4">
        <v>25654</v>
      </c>
      <c r="C38" s="4">
        <v>21855</v>
      </c>
      <c r="D38" s="14">
        <f t="shared" si="0"/>
        <v>-14.808606844936463</v>
      </c>
      <c r="E38" s="4">
        <f t="shared" si="1"/>
        <v>0</v>
      </c>
      <c r="F38" s="12">
        <v>547770</v>
      </c>
      <c r="G38" s="9">
        <f t="shared" si="2"/>
        <v>0</v>
      </c>
      <c r="H38" s="10"/>
    </row>
    <row r="39" spans="1:8" ht="15">
      <c r="A39" s="13" t="s">
        <v>34</v>
      </c>
      <c r="B39" s="4">
        <v>26515</v>
      </c>
      <c r="C39" s="4">
        <v>17272</v>
      </c>
      <c r="D39" s="14">
        <f t="shared" si="0"/>
        <v>-34.85951348293419</v>
      </c>
      <c r="E39" s="4">
        <f t="shared" si="1"/>
        <v>0</v>
      </c>
      <c r="F39" s="12">
        <v>334902</v>
      </c>
      <c r="G39" s="9">
        <f t="shared" si="2"/>
        <v>0</v>
      </c>
      <c r="H39" s="10"/>
    </row>
    <row r="40" spans="1:8" ht="15">
      <c r="A40" s="13" t="s">
        <v>35</v>
      </c>
      <c r="B40" s="4">
        <v>45171</v>
      </c>
      <c r="C40" s="4">
        <v>56515</v>
      </c>
      <c r="D40" s="14">
        <f t="shared" si="0"/>
        <v>25.11345774944101</v>
      </c>
      <c r="E40" s="4">
        <f t="shared" si="1"/>
        <v>508211.19999999995</v>
      </c>
      <c r="F40" s="12">
        <v>1091037</v>
      </c>
      <c r="G40" s="9">
        <f t="shared" si="2"/>
        <v>0</v>
      </c>
      <c r="H40" s="10"/>
    </row>
    <row r="41" spans="1:8" ht="15">
      <c r="A41" s="13" t="s">
        <v>36</v>
      </c>
      <c r="B41" s="4">
        <v>38137</v>
      </c>
      <c r="C41" s="4">
        <v>37481</v>
      </c>
      <c r="D41" s="14">
        <f t="shared" si="0"/>
        <v>-1.7201143246715702</v>
      </c>
      <c r="E41" s="4">
        <f t="shared" si="1"/>
        <v>0</v>
      </c>
      <c r="F41" s="12">
        <v>850192</v>
      </c>
      <c r="G41" s="9">
        <f t="shared" si="2"/>
        <v>0</v>
      </c>
      <c r="H41" s="10"/>
    </row>
    <row r="42" spans="1:8" s="3" customFormat="1" ht="15">
      <c r="A42" s="5" t="s">
        <v>38</v>
      </c>
      <c r="B42" s="15">
        <f>SUM(B5:B41)</f>
        <v>10001274</v>
      </c>
      <c r="C42" s="15">
        <f>SUM(C5:C41)</f>
        <v>8161092</v>
      </c>
      <c r="D42" s="17">
        <f t="shared" si="0"/>
        <v>-18.39947590676948</v>
      </c>
      <c r="E42" s="6">
        <f>SUM(E5:E41)</f>
        <v>18287449.6</v>
      </c>
      <c r="F42" s="6">
        <f>SUM(F5:F41)</f>
        <v>157363919</v>
      </c>
      <c r="G42" s="6">
        <f>SUM(G5:G41)</f>
        <v>1034790.7999999998</v>
      </c>
      <c r="H42" s="11"/>
    </row>
  </sheetData>
  <sheetProtection/>
  <mergeCells count="4">
    <mergeCell ref="A1:G1"/>
    <mergeCell ref="B2:D2"/>
    <mergeCell ref="A2:A3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1" customWidth="1"/>
    <col min="2" max="2" width="12.140625" style="1" customWidth="1"/>
    <col min="3" max="3" width="11.8515625" style="1" customWidth="1"/>
    <col min="4" max="4" width="10.8515625" style="1" customWidth="1"/>
    <col min="5" max="5" width="13.00390625" style="1" customWidth="1"/>
    <col min="6" max="6" width="12.8515625" style="1" customWidth="1"/>
    <col min="7" max="7" width="15.57421875" style="1" customWidth="1"/>
    <col min="8" max="8" width="6.00390625" style="1" customWidth="1"/>
    <col min="9" max="16384" width="8.7109375" style="1" customWidth="1"/>
  </cols>
  <sheetData>
    <row r="1" spans="1:7" ht="77.25" customHeight="1">
      <c r="A1" s="33" t="s">
        <v>50</v>
      </c>
      <c r="B1" s="34"/>
      <c r="C1" s="34"/>
      <c r="D1" s="34"/>
      <c r="E1" s="34"/>
      <c r="F1" s="34"/>
      <c r="G1" s="34"/>
    </row>
    <row r="2" spans="1:7" ht="34.5" customHeight="1">
      <c r="A2" s="36" t="s">
        <v>37</v>
      </c>
      <c r="B2" s="35" t="s">
        <v>44</v>
      </c>
      <c r="C2" s="35"/>
      <c r="D2" s="35"/>
      <c r="E2" s="37" t="s">
        <v>40</v>
      </c>
      <c r="F2" s="38"/>
      <c r="G2" s="39"/>
    </row>
    <row r="3" spans="1:7" ht="98.25" customHeight="1">
      <c r="A3" s="36"/>
      <c r="B3" s="16" t="s">
        <v>51</v>
      </c>
      <c r="C3" s="16" t="s">
        <v>52</v>
      </c>
      <c r="D3" s="7" t="s">
        <v>39</v>
      </c>
      <c r="E3" s="7" t="s">
        <v>41</v>
      </c>
      <c r="F3" s="7" t="s">
        <v>45</v>
      </c>
      <c r="G3" s="7" t="s">
        <v>46</v>
      </c>
    </row>
    <row r="4" spans="1:7" ht="29.25" customHeight="1">
      <c r="A4" s="2">
        <v>1</v>
      </c>
      <c r="B4" s="2">
        <v>2</v>
      </c>
      <c r="C4" s="2">
        <v>3</v>
      </c>
      <c r="D4" s="8" t="s">
        <v>42</v>
      </c>
      <c r="E4" s="8" t="s">
        <v>53</v>
      </c>
      <c r="F4" s="2">
        <v>7</v>
      </c>
      <c r="G4" s="18" t="s">
        <v>49</v>
      </c>
    </row>
    <row r="5" spans="1:8" ht="15">
      <c r="A5" s="13" t="s">
        <v>0</v>
      </c>
      <c r="B5" s="4">
        <v>392729</v>
      </c>
      <c r="C5" s="4">
        <v>240000</v>
      </c>
      <c r="D5" s="14">
        <f>C5/B5*100-100</f>
        <v>-38.88915766342694</v>
      </c>
      <c r="E5" s="4">
        <f>IF((C5-B5)&gt;0,(C5-B5)*80*0.7,0)</f>
        <v>0</v>
      </c>
      <c r="F5" s="12">
        <v>0</v>
      </c>
      <c r="G5" s="9">
        <f>IF((E5-F5)&gt;0,E5-F5,0)</f>
        <v>0</v>
      </c>
      <c r="H5" s="10"/>
    </row>
    <row r="6" spans="1:8" ht="15">
      <c r="A6" s="13" t="s">
        <v>1</v>
      </c>
      <c r="B6" s="4">
        <v>97924</v>
      </c>
      <c r="C6" s="4">
        <v>125000</v>
      </c>
      <c r="D6" s="14">
        <f aca="true" t="shared" si="0" ref="D6:D42">C6/B6*100-100</f>
        <v>27.6500142968016</v>
      </c>
      <c r="E6" s="4">
        <f aca="true" t="shared" si="1" ref="E6:E41">IF((C6-B6)&gt;0,(C6-B6)*80*0.7,0)</f>
        <v>1516256</v>
      </c>
      <c r="F6" s="12">
        <v>0</v>
      </c>
      <c r="G6" s="9">
        <f aca="true" t="shared" si="2" ref="G6:G41">IF((E6-F6)&gt;0,E6-F6,0)</f>
        <v>1516256</v>
      </c>
      <c r="H6" s="10"/>
    </row>
    <row r="7" spans="1:8" ht="15">
      <c r="A7" s="13" t="s">
        <v>2</v>
      </c>
      <c r="B7" s="4">
        <v>47228</v>
      </c>
      <c r="C7" s="4">
        <v>27000</v>
      </c>
      <c r="D7" s="14">
        <f t="shared" si="0"/>
        <v>-42.83052426526637</v>
      </c>
      <c r="E7" s="4">
        <f t="shared" si="1"/>
        <v>0</v>
      </c>
      <c r="F7" s="12">
        <v>0</v>
      </c>
      <c r="G7" s="9">
        <f t="shared" si="2"/>
        <v>0</v>
      </c>
      <c r="H7" s="10"/>
    </row>
    <row r="8" spans="1:8" ht="15">
      <c r="A8" s="13" t="s">
        <v>3</v>
      </c>
      <c r="B8" s="4">
        <v>30093</v>
      </c>
      <c r="C8" s="4">
        <v>19000</v>
      </c>
      <c r="D8" s="14">
        <f t="shared" si="0"/>
        <v>-36.862393247599115</v>
      </c>
      <c r="E8" s="4">
        <f t="shared" si="1"/>
        <v>0</v>
      </c>
      <c r="F8" s="12">
        <v>0</v>
      </c>
      <c r="G8" s="9">
        <f t="shared" si="2"/>
        <v>0</v>
      </c>
      <c r="H8" s="10"/>
    </row>
    <row r="9" spans="1:8" ht="15">
      <c r="A9" s="13" t="s">
        <v>4</v>
      </c>
      <c r="B9" s="4">
        <v>14218</v>
      </c>
      <c r="C9" s="4">
        <v>7000</v>
      </c>
      <c r="D9" s="14">
        <f t="shared" si="0"/>
        <v>-50.766633844422564</v>
      </c>
      <c r="E9" s="4">
        <f t="shared" si="1"/>
        <v>0</v>
      </c>
      <c r="F9" s="12">
        <v>0</v>
      </c>
      <c r="G9" s="9">
        <f t="shared" si="2"/>
        <v>0</v>
      </c>
      <c r="H9" s="10"/>
    </row>
    <row r="10" spans="1:8" ht="15">
      <c r="A10" s="13" t="s">
        <v>5</v>
      </c>
      <c r="B10" s="4">
        <v>12023</v>
      </c>
      <c r="C10" s="4">
        <v>10000</v>
      </c>
      <c r="D10" s="14">
        <f t="shared" si="0"/>
        <v>-16.826083340264503</v>
      </c>
      <c r="E10" s="4">
        <f t="shared" si="1"/>
        <v>0</v>
      </c>
      <c r="F10" s="12">
        <v>0</v>
      </c>
      <c r="G10" s="9">
        <f t="shared" si="2"/>
        <v>0</v>
      </c>
      <c r="H10" s="10"/>
    </row>
    <row r="11" spans="1:8" ht="15">
      <c r="A11" s="13" t="s">
        <v>6</v>
      </c>
      <c r="B11" s="4">
        <v>14729</v>
      </c>
      <c r="C11" s="4">
        <v>11100</v>
      </c>
      <c r="D11" s="14">
        <f t="shared" si="0"/>
        <v>-24.638468327788715</v>
      </c>
      <c r="E11" s="4">
        <f t="shared" si="1"/>
        <v>0</v>
      </c>
      <c r="F11" s="12">
        <v>0</v>
      </c>
      <c r="G11" s="9">
        <f t="shared" si="2"/>
        <v>0</v>
      </c>
      <c r="H11" s="10"/>
    </row>
    <row r="12" spans="1:8" ht="15">
      <c r="A12" s="13" t="s">
        <v>7</v>
      </c>
      <c r="B12" s="4">
        <v>4438</v>
      </c>
      <c r="C12" s="4">
        <v>3000</v>
      </c>
      <c r="D12" s="14">
        <f t="shared" si="0"/>
        <v>-32.401982875169</v>
      </c>
      <c r="E12" s="4">
        <f t="shared" si="1"/>
        <v>0</v>
      </c>
      <c r="F12" s="12">
        <v>0</v>
      </c>
      <c r="G12" s="9">
        <f t="shared" si="2"/>
        <v>0</v>
      </c>
      <c r="H12" s="10"/>
    </row>
    <row r="13" spans="1:8" ht="15">
      <c r="A13" s="13" t="s">
        <v>8</v>
      </c>
      <c r="B13" s="4">
        <v>10402</v>
      </c>
      <c r="C13" s="4">
        <v>10000</v>
      </c>
      <c r="D13" s="14">
        <f t="shared" si="0"/>
        <v>-3.864641415112473</v>
      </c>
      <c r="E13" s="4">
        <f t="shared" si="1"/>
        <v>0</v>
      </c>
      <c r="F13" s="12">
        <v>0</v>
      </c>
      <c r="G13" s="9">
        <f t="shared" si="2"/>
        <v>0</v>
      </c>
      <c r="H13" s="10"/>
    </row>
    <row r="14" spans="1:8" ht="15">
      <c r="A14" s="13" t="s">
        <v>9</v>
      </c>
      <c r="B14" s="4">
        <v>3725</v>
      </c>
      <c r="C14" s="4">
        <v>5000</v>
      </c>
      <c r="D14" s="14">
        <f t="shared" si="0"/>
        <v>34.228187919463096</v>
      </c>
      <c r="E14" s="4">
        <f t="shared" si="1"/>
        <v>71400</v>
      </c>
      <c r="F14" s="12">
        <v>0</v>
      </c>
      <c r="G14" s="9">
        <f t="shared" si="2"/>
        <v>71400</v>
      </c>
      <c r="H14" s="10"/>
    </row>
    <row r="15" spans="1:8" ht="15">
      <c r="A15" s="13" t="s">
        <v>10</v>
      </c>
      <c r="B15" s="4">
        <v>1081</v>
      </c>
      <c r="C15" s="4">
        <v>900</v>
      </c>
      <c r="D15" s="14">
        <f t="shared" si="0"/>
        <v>-16.743755781683618</v>
      </c>
      <c r="E15" s="4">
        <f t="shared" si="1"/>
        <v>0</v>
      </c>
      <c r="F15" s="12">
        <v>0</v>
      </c>
      <c r="G15" s="9">
        <f t="shared" si="2"/>
        <v>0</v>
      </c>
      <c r="H15" s="10"/>
    </row>
    <row r="16" spans="1:8" ht="15">
      <c r="A16" s="13" t="s">
        <v>11</v>
      </c>
      <c r="B16" s="4">
        <v>8049</v>
      </c>
      <c r="C16" s="4">
        <v>6500</v>
      </c>
      <c r="D16" s="14">
        <f t="shared" si="0"/>
        <v>-19.24462666169711</v>
      </c>
      <c r="E16" s="4">
        <f t="shared" si="1"/>
        <v>0</v>
      </c>
      <c r="F16" s="12">
        <v>0</v>
      </c>
      <c r="G16" s="9">
        <f t="shared" si="2"/>
        <v>0</v>
      </c>
      <c r="H16" s="10"/>
    </row>
    <row r="17" spans="1:8" ht="15">
      <c r="A17" s="13" t="s">
        <v>12</v>
      </c>
      <c r="B17" s="4">
        <v>3426</v>
      </c>
      <c r="C17" s="4">
        <v>1700</v>
      </c>
      <c r="D17" s="14">
        <f t="shared" si="0"/>
        <v>-50.379451255108</v>
      </c>
      <c r="E17" s="4">
        <f t="shared" si="1"/>
        <v>0</v>
      </c>
      <c r="F17" s="12">
        <v>0</v>
      </c>
      <c r="G17" s="9">
        <f t="shared" si="2"/>
        <v>0</v>
      </c>
      <c r="H17" s="10"/>
    </row>
    <row r="18" spans="1:8" ht="15">
      <c r="A18" s="13" t="s">
        <v>13</v>
      </c>
      <c r="B18" s="4">
        <v>1861</v>
      </c>
      <c r="C18" s="4">
        <v>1500</v>
      </c>
      <c r="D18" s="14">
        <f t="shared" si="0"/>
        <v>-19.398173025255232</v>
      </c>
      <c r="E18" s="4">
        <f t="shared" si="1"/>
        <v>0</v>
      </c>
      <c r="F18" s="12">
        <v>0</v>
      </c>
      <c r="G18" s="9">
        <f t="shared" si="2"/>
        <v>0</v>
      </c>
      <c r="H18" s="10"/>
    </row>
    <row r="19" spans="1:8" ht="15">
      <c r="A19" s="13" t="s">
        <v>14</v>
      </c>
      <c r="B19" s="4">
        <v>1134</v>
      </c>
      <c r="C19" s="4">
        <v>1000</v>
      </c>
      <c r="D19" s="14">
        <f t="shared" si="0"/>
        <v>-11.816578483245152</v>
      </c>
      <c r="E19" s="4">
        <f t="shared" si="1"/>
        <v>0</v>
      </c>
      <c r="F19" s="12">
        <v>0</v>
      </c>
      <c r="G19" s="9">
        <f t="shared" si="2"/>
        <v>0</v>
      </c>
      <c r="H19" s="10"/>
    </row>
    <row r="20" spans="1:8" ht="15">
      <c r="A20" s="13" t="s">
        <v>15</v>
      </c>
      <c r="B20" s="4">
        <v>1739</v>
      </c>
      <c r="C20" s="4">
        <v>1400</v>
      </c>
      <c r="D20" s="14">
        <f t="shared" si="0"/>
        <v>-19.49396204715353</v>
      </c>
      <c r="E20" s="4">
        <f t="shared" si="1"/>
        <v>0</v>
      </c>
      <c r="F20" s="12">
        <v>0</v>
      </c>
      <c r="G20" s="9">
        <f t="shared" si="2"/>
        <v>0</v>
      </c>
      <c r="H20" s="10"/>
    </row>
    <row r="21" spans="1:8" ht="15">
      <c r="A21" s="13" t="s">
        <v>16</v>
      </c>
      <c r="B21" s="4">
        <v>7585</v>
      </c>
      <c r="C21" s="4">
        <v>7000</v>
      </c>
      <c r="D21" s="14">
        <f t="shared" si="0"/>
        <v>-7.712590639419901</v>
      </c>
      <c r="E21" s="4">
        <f t="shared" si="1"/>
        <v>0</v>
      </c>
      <c r="F21" s="12">
        <v>0</v>
      </c>
      <c r="G21" s="9">
        <f t="shared" si="2"/>
        <v>0</v>
      </c>
      <c r="H21" s="10"/>
    </row>
    <row r="22" spans="1:8" ht="15">
      <c r="A22" s="13" t="s">
        <v>17</v>
      </c>
      <c r="B22" s="4">
        <v>1477</v>
      </c>
      <c r="C22" s="4">
        <v>800</v>
      </c>
      <c r="D22" s="14">
        <f t="shared" si="0"/>
        <v>-45.83615436696006</v>
      </c>
      <c r="E22" s="4">
        <f t="shared" si="1"/>
        <v>0</v>
      </c>
      <c r="F22" s="12">
        <v>0</v>
      </c>
      <c r="G22" s="9">
        <f t="shared" si="2"/>
        <v>0</v>
      </c>
      <c r="H22" s="10"/>
    </row>
    <row r="23" spans="1:8" ht="15">
      <c r="A23" s="13" t="s">
        <v>18</v>
      </c>
      <c r="B23" s="4">
        <v>1648</v>
      </c>
      <c r="C23" s="4">
        <v>1700</v>
      </c>
      <c r="D23" s="14">
        <f t="shared" si="0"/>
        <v>3.1553398058252498</v>
      </c>
      <c r="E23" s="4">
        <f t="shared" si="1"/>
        <v>2912</v>
      </c>
      <c r="F23" s="12">
        <v>0</v>
      </c>
      <c r="G23" s="9">
        <f t="shared" si="2"/>
        <v>2912</v>
      </c>
      <c r="H23" s="10"/>
    </row>
    <row r="24" spans="1:8" ht="15">
      <c r="A24" s="13" t="s">
        <v>19</v>
      </c>
      <c r="B24" s="4">
        <v>3392</v>
      </c>
      <c r="C24" s="4">
        <v>1700</v>
      </c>
      <c r="D24" s="14">
        <f t="shared" si="0"/>
        <v>-49.882075471698116</v>
      </c>
      <c r="E24" s="4">
        <f t="shared" si="1"/>
        <v>0</v>
      </c>
      <c r="F24" s="12">
        <v>0</v>
      </c>
      <c r="G24" s="9">
        <f t="shared" si="2"/>
        <v>0</v>
      </c>
      <c r="H24" s="10"/>
    </row>
    <row r="25" spans="1:8" ht="15">
      <c r="A25" s="13" t="s">
        <v>20</v>
      </c>
      <c r="B25" s="4">
        <v>4925</v>
      </c>
      <c r="C25" s="4">
        <v>4000</v>
      </c>
      <c r="D25" s="14">
        <f t="shared" si="0"/>
        <v>-18.78172588832487</v>
      </c>
      <c r="E25" s="4">
        <f t="shared" si="1"/>
        <v>0</v>
      </c>
      <c r="F25" s="12">
        <v>0</v>
      </c>
      <c r="G25" s="9">
        <f t="shared" si="2"/>
        <v>0</v>
      </c>
      <c r="H25" s="10"/>
    </row>
    <row r="26" spans="1:8" ht="15">
      <c r="A26" s="13" t="s">
        <v>21</v>
      </c>
      <c r="B26" s="4">
        <v>1575</v>
      </c>
      <c r="C26" s="4">
        <v>1500</v>
      </c>
      <c r="D26" s="14">
        <f t="shared" si="0"/>
        <v>-4.761904761904773</v>
      </c>
      <c r="E26" s="4">
        <f t="shared" si="1"/>
        <v>0</v>
      </c>
      <c r="F26" s="12">
        <v>0</v>
      </c>
      <c r="G26" s="9">
        <f t="shared" si="2"/>
        <v>0</v>
      </c>
      <c r="H26" s="10"/>
    </row>
    <row r="27" spans="1:8" ht="15">
      <c r="A27" s="13" t="s">
        <v>22</v>
      </c>
      <c r="B27" s="4">
        <v>8630</v>
      </c>
      <c r="C27" s="4">
        <v>8400</v>
      </c>
      <c r="D27" s="14">
        <f t="shared" si="0"/>
        <v>-2.6651216685979193</v>
      </c>
      <c r="E27" s="4">
        <f t="shared" si="1"/>
        <v>0</v>
      </c>
      <c r="F27" s="12">
        <v>0</v>
      </c>
      <c r="G27" s="9">
        <f t="shared" si="2"/>
        <v>0</v>
      </c>
      <c r="H27" s="10"/>
    </row>
    <row r="28" spans="1:8" ht="15">
      <c r="A28" s="13" t="s">
        <v>23</v>
      </c>
      <c r="B28" s="4">
        <v>2733</v>
      </c>
      <c r="C28" s="4">
        <v>1350</v>
      </c>
      <c r="D28" s="14">
        <f t="shared" si="0"/>
        <v>-50.60373216245884</v>
      </c>
      <c r="E28" s="4">
        <f t="shared" si="1"/>
        <v>0</v>
      </c>
      <c r="F28" s="12">
        <v>0</v>
      </c>
      <c r="G28" s="9">
        <f t="shared" si="2"/>
        <v>0</v>
      </c>
      <c r="H28" s="10"/>
    </row>
    <row r="29" spans="1:8" ht="15">
      <c r="A29" s="13" t="s">
        <v>24</v>
      </c>
      <c r="B29" s="4">
        <v>9139</v>
      </c>
      <c r="C29" s="4">
        <v>9000</v>
      </c>
      <c r="D29" s="14">
        <f t="shared" si="0"/>
        <v>-1.5209541525331076</v>
      </c>
      <c r="E29" s="4">
        <f t="shared" si="1"/>
        <v>0</v>
      </c>
      <c r="F29" s="12">
        <v>0</v>
      </c>
      <c r="G29" s="9">
        <f t="shared" si="2"/>
        <v>0</v>
      </c>
      <c r="H29" s="10"/>
    </row>
    <row r="30" spans="1:8" ht="15">
      <c r="A30" s="13" t="s">
        <v>25</v>
      </c>
      <c r="B30" s="4">
        <v>577</v>
      </c>
      <c r="C30" s="4">
        <v>1000</v>
      </c>
      <c r="D30" s="14">
        <f t="shared" si="0"/>
        <v>73.3102253032929</v>
      </c>
      <c r="E30" s="4">
        <f t="shared" si="1"/>
        <v>23688</v>
      </c>
      <c r="F30" s="12">
        <v>0</v>
      </c>
      <c r="G30" s="9">
        <f t="shared" si="2"/>
        <v>23688</v>
      </c>
      <c r="H30" s="10"/>
    </row>
    <row r="31" spans="1:8" ht="15">
      <c r="A31" s="13" t="s">
        <v>26</v>
      </c>
      <c r="B31" s="4">
        <v>6844</v>
      </c>
      <c r="C31" s="4">
        <v>6500</v>
      </c>
      <c r="D31" s="14">
        <f t="shared" si="0"/>
        <v>-5.026300409117482</v>
      </c>
      <c r="E31" s="4">
        <f t="shared" si="1"/>
        <v>0</v>
      </c>
      <c r="F31" s="12">
        <v>0</v>
      </c>
      <c r="G31" s="9">
        <f t="shared" si="2"/>
        <v>0</v>
      </c>
      <c r="H31" s="10"/>
    </row>
    <row r="32" spans="1:8" ht="15">
      <c r="A32" s="13" t="s">
        <v>27</v>
      </c>
      <c r="B32" s="4">
        <v>362</v>
      </c>
      <c r="C32" s="4">
        <v>300</v>
      </c>
      <c r="D32" s="14">
        <f t="shared" si="0"/>
        <v>-17.127071823204417</v>
      </c>
      <c r="E32" s="4">
        <f t="shared" si="1"/>
        <v>0</v>
      </c>
      <c r="F32" s="12">
        <v>0</v>
      </c>
      <c r="G32" s="9">
        <f t="shared" si="2"/>
        <v>0</v>
      </c>
      <c r="H32" s="10"/>
    </row>
    <row r="33" spans="1:8" ht="15">
      <c r="A33" s="13" t="s">
        <v>28</v>
      </c>
      <c r="B33" s="4">
        <v>1209</v>
      </c>
      <c r="C33" s="4">
        <v>1800</v>
      </c>
      <c r="D33" s="14">
        <f t="shared" si="0"/>
        <v>48.8833746898263</v>
      </c>
      <c r="E33" s="4">
        <f t="shared" si="1"/>
        <v>33096</v>
      </c>
      <c r="F33" s="12">
        <v>0</v>
      </c>
      <c r="G33" s="9">
        <f t="shared" si="2"/>
        <v>33096</v>
      </c>
      <c r="H33" s="10"/>
    </row>
    <row r="34" spans="1:8" ht="15">
      <c r="A34" s="13" t="s">
        <v>29</v>
      </c>
      <c r="B34" s="4">
        <v>2673</v>
      </c>
      <c r="C34" s="4">
        <v>1900</v>
      </c>
      <c r="D34" s="14">
        <f t="shared" si="0"/>
        <v>-28.918817807706702</v>
      </c>
      <c r="E34" s="4">
        <f t="shared" si="1"/>
        <v>0</v>
      </c>
      <c r="F34" s="12">
        <v>0</v>
      </c>
      <c r="G34" s="9">
        <f t="shared" si="2"/>
        <v>0</v>
      </c>
      <c r="H34" s="10"/>
    </row>
    <row r="35" spans="1:8" ht="15">
      <c r="A35" s="13" t="s">
        <v>30</v>
      </c>
      <c r="B35" s="4">
        <v>5323</v>
      </c>
      <c r="C35" s="4">
        <v>5000</v>
      </c>
      <c r="D35" s="14">
        <f t="shared" si="0"/>
        <v>-6.0680067631035115</v>
      </c>
      <c r="E35" s="4">
        <f t="shared" si="1"/>
        <v>0</v>
      </c>
      <c r="F35" s="12">
        <v>0</v>
      </c>
      <c r="G35" s="9">
        <f t="shared" si="2"/>
        <v>0</v>
      </c>
      <c r="H35" s="10"/>
    </row>
    <row r="36" spans="1:8" ht="15">
      <c r="A36" s="13" t="s">
        <v>31</v>
      </c>
      <c r="B36" s="4">
        <v>4966</v>
      </c>
      <c r="C36" s="4">
        <v>5300</v>
      </c>
      <c r="D36" s="14">
        <f t="shared" si="0"/>
        <v>6.725734997986294</v>
      </c>
      <c r="E36" s="4">
        <f t="shared" si="1"/>
        <v>18704</v>
      </c>
      <c r="F36" s="12">
        <v>0</v>
      </c>
      <c r="G36" s="9">
        <f t="shared" si="2"/>
        <v>18704</v>
      </c>
      <c r="H36" s="10"/>
    </row>
    <row r="37" spans="1:8" ht="15">
      <c r="A37" s="13" t="s">
        <v>32</v>
      </c>
      <c r="B37" s="4">
        <v>1386</v>
      </c>
      <c r="C37" s="4">
        <v>1350</v>
      </c>
      <c r="D37" s="14">
        <f t="shared" si="0"/>
        <v>-2.597402597402592</v>
      </c>
      <c r="E37" s="4">
        <f t="shared" si="1"/>
        <v>0</v>
      </c>
      <c r="F37" s="12">
        <v>0</v>
      </c>
      <c r="G37" s="9">
        <f t="shared" si="2"/>
        <v>0</v>
      </c>
      <c r="H37" s="10"/>
    </row>
    <row r="38" spans="1:8" ht="15">
      <c r="A38" s="13" t="s">
        <v>33</v>
      </c>
      <c r="B38" s="4">
        <v>1971</v>
      </c>
      <c r="C38" s="4">
        <v>2000</v>
      </c>
      <c r="D38" s="14">
        <f t="shared" si="0"/>
        <v>1.4713343480466676</v>
      </c>
      <c r="E38" s="4">
        <f t="shared" si="1"/>
        <v>1624</v>
      </c>
      <c r="F38" s="12">
        <v>0</v>
      </c>
      <c r="G38" s="9">
        <f t="shared" si="2"/>
        <v>1624</v>
      </c>
      <c r="H38" s="10"/>
    </row>
    <row r="39" spans="1:8" ht="15">
      <c r="A39" s="13" t="s">
        <v>34</v>
      </c>
      <c r="B39" s="4">
        <v>1901</v>
      </c>
      <c r="C39" s="4">
        <v>800</v>
      </c>
      <c r="D39" s="14">
        <f t="shared" si="0"/>
        <v>-57.91688584955287</v>
      </c>
      <c r="E39" s="4">
        <f t="shared" si="1"/>
        <v>0</v>
      </c>
      <c r="F39" s="12">
        <v>0</v>
      </c>
      <c r="G39" s="9">
        <f t="shared" si="2"/>
        <v>0</v>
      </c>
      <c r="H39" s="10"/>
    </row>
    <row r="40" spans="1:8" ht="15">
      <c r="A40" s="13" t="s">
        <v>35</v>
      </c>
      <c r="B40" s="4">
        <v>2814</v>
      </c>
      <c r="C40" s="4">
        <v>2500</v>
      </c>
      <c r="D40" s="14">
        <f t="shared" si="0"/>
        <v>-11.158493248045488</v>
      </c>
      <c r="E40" s="4">
        <f t="shared" si="1"/>
        <v>0</v>
      </c>
      <c r="F40" s="12">
        <v>0</v>
      </c>
      <c r="G40" s="9">
        <f t="shared" si="2"/>
        <v>0</v>
      </c>
      <c r="H40" s="10"/>
    </row>
    <row r="41" spans="1:8" ht="15">
      <c r="A41" s="13" t="s">
        <v>36</v>
      </c>
      <c r="B41" s="4">
        <v>2466</v>
      </c>
      <c r="C41" s="4">
        <v>1700</v>
      </c>
      <c r="D41" s="14">
        <f t="shared" si="0"/>
        <v>-31.0624493106245</v>
      </c>
      <c r="E41" s="4">
        <f t="shared" si="1"/>
        <v>0</v>
      </c>
      <c r="F41" s="12">
        <v>0</v>
      </c>
      <c r="G41" s="9">
        <f t="shared" si="2"/>
        <v>0</v>
      </c>
      <c r="H41" s="10"/>
    </row>
    <row r="42" spans="1:8" s="3" customFormat="1" ht="15">
      <c r="A42" s="5" t="s">
        <v>38</v>
      </c>
      <c r="B42" s="15">
        <f>SUM(B5:B41)</f>
        <v>718395</v>
      </c>
      <c r="C42" s="15">
        <f>SUM(C5:C41)</f>
        <v>535700</v>
      </c>
      <c r="D42" s="17">
        <f t="shared" si="0"/>
        <v>-25.43099548298639</v>
      </c>
      <c r="E42" s="6">
        <f>SUM(E5:E41)</f>
        <v>1667680</v>
      </c>
      <c r="F42" s="6">
        <f>SUM(F5:F41)</f>
        <v>0</v>
      </c>
      <c r="G42" s="6">
        <f>SUM(G5:G41)</f>
        <v>1667680</v>
      </c>
      <c r="H42" s="11"/>
    </row>
  </sheetData>
  <sheetProtection/>
  <mergeCells count="4">
    <mergeCell ref="A1:G1"/>
    <mergeCell ref="A2:A3"/>
    <mergeCell ref="B2:D2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25" customWidth="1"/>
    <col min="2" max="2" width="12.140625" style="25" customWidth="1"/>
    <col min="3" max="3" width="11.8515625" style="25" customWidth="1"/>
    <col min="4" max="4" width="10.8515625" style="25" customWidth="1"/>
    <col min="5" max="5" width="13.00390625" style="25" customWidth="1"/>
    <col min="6" max="6" width="12.8515625" style="25" customWidth="1"/>
    <col min="7" max="7" width="15.57421875" style="25" customWidth="1"/>
    <col min="8" max="8" width="6.00390625" style="25" customWidth="1"/>
    <col min="9" max="16384" width="8.7109375" style="25" customWidth="1"/>
  </cols>
  <sheetData>
    <row r="1" spans="1:7" ht="77.25" customHeight="1">
      <c r="A1" s="33" t="s">
        <v>60</v>
      </c>
      <c r="B1" s="33"/>
      <c r="C1" s="33"/>
      <c r="D1" s="33"/>
      <c r="E1" s="33"/>
      <c r="F1" s="33"/>
      <c r="G1" s="33"/>
    </row>
    <row r="2" spans="1:7" ht="34.5" customHeight="1">
      <c r="A2" s="40" t="s">
        <v>37</v>
      </c>
      <c r="B2" s="41" t="s">
        <v>44</v>
      </c>
      <c r="C2" s="41"/>
      <c r="D2" s="41"/>
      <c r="E2" s="42" t="s">
        <v>40</v>
      </c>
      <c r="F2" s="43"/>
      <c r="G2" s="44"/>
    </row>
    <row r="3" spans="1:7" ht="98.25" customHeight="1">
      <c r="A3" s="40"/>
      <c r="B3" s="16" t="s">
        <v>61</v>
      </c>
      <c r="C3" s="16" t="s">
        <v>62</v>
      </c>
      <c r="D3" s="16" t="s">
        <v>39</v>
      </c>
      <c r="E3" s="16" t="s">
        <v>41</v>
      </c>
      <c r="F3" s="16" t="s">
        <v>45</v>
      </c>
      <c r="G3" s="16" t="s">
        <v>46</v>
      </c>
    </row>
    <row r="4" spans="1:7" ht="29.25" customHeight="1">
      <c r="A4" s="18">
        <v>1</v>
      </c>
      <c r="B4" s="18">
        <v>2</v>
      </c>
      <c r="C4" s="18">
        <v>3</v>
      </c>
      <c r="D4" s="8" t="s">
        <v>42</v>
      </c>
      <c r="E4" s="8" t="s">
        <v>53</v>
      </c>
      <c r="F4" s="18">
        <v>7</v>
      </c>
      <c r="G4" s="18" t="s">
        <v>49</v>
      </c>
    </row>
    <row r="5" spans="1:8" ht="15">
      <c r="A5" s="13" t="s">
        <v>0</v>
      </c>
      <c r="B5" s="4">
        <v>772861</v>
      </c>
      <c r="C5" s="4">
        <v>480000</v>
      </c>
      <c r="D5" s="14">
        <f>C5/B5*100-100</f>
        <v>-37.89310108803523</v>
      </c>
      <c r="E5" s="4">
        <f>IF((C5-B5)&gt;0,(C5-B5)*80*0.7,0)</f>
        <v>0</v>
      </c>
      <c r="F5" s="12">
        <v>0</v>
      </c>
      <c r="G5" s="9">
        <f>IF((E5-F5)&gt;0,E5-F5,0)</f>
        <v>0</v>
      </c>
      <c r="H5" s="26"/>
    </row>
    <row r="6" spans="1:8" ht="15">
      <c r="A6" s="13" t="s">
        <v>1</v>
      </c>
      <c r="B6" s="4">
        <v>202521</v>
      </c>
      <c r="C6" s="4">
        <v>250000</v>
      </c>
      <c r="D6" s="14">
        <f aca="true" t="shared" si="0" ref="D6:D42">C6/B6*100-100</f>
        <v>23.443988524646812</v>
      </c>
      <c r="E6" s="4">
        <f aca="true" t="shared" si="1" ref="E6:E41">IF((C6-B6)&gt;0,(C6-B6)*80*0.7,0)</f>
        <v>2658824</v>
      </c>
      <c r="F6" s="12">
        <v>1516256</v>
      </c>
      <c r="G6" s="9">
        <f aca="true" t="shared" si="2" ref="G6:G41">IF((E6-F6)&gt;0,E6-F6,0)</f>
        <v>1142568</v>
      </c>
      <c r="H6" s="26"/>
    </row>
    <row r="7" spans="1:8" ht="15">
      <c r="A7" s="13" t="s">
        <v>2</v>
      </c>
      <c r="B7" s="4">
        <v>84446</v>
      </c>
      <c r="C7" s="4">
        <v>54000</v>
      </c>
      <c r="D7" s="14">
        <f t="shared" si="0"/>
        <v>-36.05380953508751</v>
      </c>
      <c r="E7" s="4">
        <f t="shared" si="1"/>
        <v>0</v>
      </c>
      <c r="F7" s="12">
        <v>0</v>
      </c>
      <c r="G7" s="9">
        <f t="shared" si="2"/>
        <v>0</v>
      </c>
      <c r="H7" s="26"/>
    </row>
    <row r="8" spans="1:8" ht="15">
      <c r="A8" s="13" t="s">
        <v>3</v>
      </c>
      <c r="B8" s="4">
        <v>59033</v>
      </c>
      <c r="C8" s="4">
        <v>38000</v>
      </c>
      <c r="D8" s="14">
        <f t="shared" si="0"/>
        <v>-35.6292243321532</v>
      </c>
      <c r="E8" s="4">
        <f t="shared" si="1"/>
        <v>0</v>
      </c>
      <c r="F8" s="12">
        <v>0</v>
      </c>
      <c r="G8" s="9">
        <f t="shared" si="2"/>
        <v>0</v>
      </c>
      <c r="H8" s="26"/>
    </row>
    <row r="9" spans="1:8" ht="15">
      <c r="A9" s="13" t="s">
        <v>4</v>
      </c>
      <c r="B9" s="4">
        <v>27249</v>
      </c>
      <c r="C9" s="4">
        <v>14000</v>
      </c>
      <c r="D9" s="14">
        <f t="shared" si="0"/>
        <v>-48.62196777863408</v>
      </c>
      <c r="E9" s="4">
        <f t="shared" si="1"/>
        <v>0</v>
      </c>
      <c r="F9" s="12">
        <v>0</v>
      </c>
      <c r="G9" s="9">
        <f t="shared" si="2"/>
        <v>0</v>
      </c>
      <c r="H9" s="26"/>
    </row>
    <row r="10" spans="1:8" ht="15">
      <c r="A10" s="13" t="s">
        <v>5</v>
      </c>
      <c r="B10" s="4">
        <v>25247</v>
      </c>
      <c r="C10" s="4">
        <v>20000</v>
      </c>
      <c r="D10" s="14">
        <f t="shared" si="0"/>
        <v>-20.78266724759378</v>
      </c>
      <c r="E10" s="4">
        <f t="shared" si="1"/>
        <v>0</v>
      </c>
      <c r="F10" s="12">
        <v>0</v>
      </c>
      <c r="G10" s="9">
        <f t="shared" si="2"/>
        <v>0</v>
      </c>
      <c r="H10" s="26"/>
    </row>
    <row r="11" spans="1:8" ht="15">
      <c r="A11" s="13" t="s">
        <v>6</v>
      </c>
      <c r="B11" s="4">
        <v>28908</v>
      </c>
      <c r="C11" s="4">
        <v>22200</v>
      </c>
      <c r="D11" s="14">
        <f t="shared" si="0"/>
        <v>-23.204649232046492</v>
      </c>
      <c r="E11" s="4">
        <f t="shared" si="1"/>
        <v>0</v>
      </c>
      <c r="F11" s="12">
        <v>0</v>
      </c>
      <c r="G11" s="9">
        <f t="shared" si="2"/>
        <v>0</v>
      </c>
      <c r="H11" s="26"/>
    </row>
    <row r="12" spans="1:8" ht="15">
      <c r="A12" s="13" t="s">
        <v>7</v>
      </c>
      <c r="B12" s="4">
        <v>9101</v>
      </c>
      <c r="C12" s="4">
        <v>6000</v>
      </c>
      <c r="D12" s="14">
        <f t="shared" si="0"/>
        <v>-34.07317877156356</v>
      </c>
      <c r="E12" s="4">
        <f t="shared" si="1"/>
        <v>0</v>
      </c>
      <c r="F12" s="12">
        <v>0</v>
      </c>
      <c r="G12" s="9">
        <f t="shared" si="2"/>
        <v>0</v>
      </c>
      <c r="H12" s="26"/>
    </row>
    <row r="13" spans="1:8" ht="15">
      <c r="A13" s="13" t="s">
        <v>8</v>
      </c>
      <c r="B13" s="4">
        <v>21937</v>
      </c>
      <c r="C13" s="4">
        <v>20000</v>
      </c>
      <c r="D13" s="14">
        <f t="shared" si="0"/>
        <v>-8.82983087933627</v>
      </c>
      <c r="E13" s="4">
        <f t="shared" si="1"/>
        <v>0</v>
      </c>
      <c r="F13" s="12">
        <v>0</v>
      </c>
      <c r="G13" s="9">
        <f t="shared" si="2"/>
        <v>0</v>
      </c>
      <c r="H13" s="26"/>
    </row>
    <row r="14" spans="1:8" ht="15">
      <c r="A14" s="13" t="s">
        <v>9</v>
      </c>
      <c r="B14" s="4">
        <v>7534</v>
      </c>
      <c r="C14" s="4">
        <v>10000</v>
      </c>
      <c r="D14" s="14">
        <f t="shared" si="0"/>
        <v>32.73161667109105</v>
      </c>
      <c r="E14" s="4">
        <f t="shared" si="1"/>
        <v>138096</v>
      </c>
      <c r="F14" s="12">
        <v>71400</v>
      </c>
      <c r="G14" s="9">
        <f t="shared" si="2"/>
        <v>66696</v>
      </c>
      <c r="H14" s="26"/>
    </row>
    <row r="15" spans="1:8" ht="15">
      <c r="A15" s="13" t="s">
        <v>10</v>
      </c>
      <c r="B15" s="4">
        <v>1822</v>
      </c>
      <c r="C15" s="4">
        <v>1800</v>
      </c>
      <c r="D15" s="14">
        <f t="shared" si="0"/>
        <v>-1.2074643249176802</v>
      </c>
      <c r="E15" s="4">
        <f t="shared" si="1"/>
        <v>0</v>
      </c>
      <c r="F15" s="12">
        <v>0</v>
      </c>
      <c r="G15" s="9">
        <f t="shared" si="2"/>
        <v>0</v>
      </c>
      <c r="H15" s="26"/>
    </row>
    <row r="16" spans="1:8" ht="15">
      <c r="A16" s="13" t="s">
        <v>11</v>
      </c>
      <c r="B16" s="4">
        <v>16058</v>
      </c>
      <c r="C16" s="4">
        <v>13000</v>
      </c>
      <c r="D16" s="14">
        <f t="shared" si="0"/>
        <v>-19.043467430564206</v>
      </c>
      <c r="E16" s="4">
        <f t="shared" si="1"/>
        <v>0</v>
      </c>
      <c r="F16" s="12">
        <v>0</v>
      </c>
      <c r="G16" s="9">
        <f t="shared" si="2"/>
        <v>0</v>
      </c>
      <c r="H16" s="26"/>
    </row>
    <row r="17" spans="1:8" ht="15">
      <c r="A17" s="13" t="s">
        <v>12</v>
      </c>
      <c r="B17" s="4">
        <v>6915</v>
      </c>
      <c r="C17" s="4">
        <v>3400</v>
      </c>
      <c r="D17" s="14">
        <f t="shared" si="0"/>
        <v>-50.831525668835866</v>
      </c>
      <c r="E17" s="4">
        <f t="shared" si="1"/>
        <v>0</v>
      </c>
      <c r="F17" s="12">
        <v>0</v>
      </c>
      <c r="G17" s="9">
        <f t="shared" si="2"/>
        <v>0</v>
      </c>
      <c r="H17" s="26"/>
    </row>
    <row r="18" spans="1:8" ht="15">
      <c r="A18" s="13" t="s">
        <v>13</v>
      </c>
      <c r="B18" s="4">
        <v>3807</v>
      </c>
      <c r="C18" s="4">
        <v>3000</v>
      </c>
      <c r="D18" s="14">
        <f t="shared" si="0"/>
        <v>-21.197793538219074</v>
      </c>
      <c r="E18" s="4">
        <f t="shared" si="1"/>
        <v>0</v>
      </c>
      <c r="F18" s="12">
        <v>0</v>
      </c>
      <c r="G18" s="9">
        <f t="shared" si="2"/>
        <v>0</v>
      </c>
      <c r="H18" s="26"/>
    </row>
    <row r="19" spans="1:8" ht="15">
      <c r="A19" s="13" t="s">
        <v>14</v>
      </c>
      <c r="B19" s="4">
        <v>2247</v>
      </c>
      <c r="C19" s="4">
        <v>2000</v>
      </c>
      <c r="D19" s="14">
        <f t="shared" si="0"/>
        <v>-10.992434356920327</v>
      </c>
      <c r="E19" s="4">
        <f t="shared" si="1"/>
        <v>0</v>
      </c>
      <c r="F19" s="12">
        <v>0</v>
      </c>
      <c r="G19" s="9">
        <f t="shared" si="2"/>
        <v>0</v>
      </c>
      <c r="H19" s="26"/>
    </row>
    <row r="20" spans="1:8" ht="15">
      <c r="A20" s="13" t="s">
        <v>15</v>
      </c>
      <c r="B20" s="4">
        <v>3619</v>
      </c>
      <c r="C20" s="4">
        <v>2800</v>
      </c>
      <c r="D20" s="14">
        <f t="shared" si="0"/>
        <v>-22.63056092843327</v>
      </c>
      <c r="E20" s="4">
        <f t="shared" si="1"/>
        <v>0</v>
      </c>
      <c r="F20" s="12">
        <v>0</v>
      </c>
      <c r="G20" s="9">
        <f t="shared" si="2"/>
        <v>0</v>
      </c>
      <c r="H20" s="26"/>
    </row>
    <row r="21" spans="1:8" ht="15">
      <c r="A21" s="13" t="s">
        <v>16</v>
      </c>
      <c r="B21" s="4">
        <v>15427</v>
      </c>
      <c r="C21" s="4">
        <v>14000</v>
      </c>
      <c r="D21" s="14">
        <f t="shared" si="0"/>
        <v>-9.250016205354257</v>
      </c>
      <c r="E21" s="4">
        <f t="shared" si="1"/>
        <v>0</v>
      </c>
      <c r="F21" s="12">
        <v>0</v>
      </c>
      <c r="G21" s="9">
        <f t="shared" si="2"/>
        <v>0</v>
      </c>
      <c r="H21" s="26"/>
    </row>
    <row r="22" spans="1:8" ht="15">
      <c r="A22" s="13" t="s">
        <v>17</v>
      </c>
      <c r="B22" s="4">
        <v>2882</v>
      </c>
      <c r="C22" s="4">
        <v>1600</v>
      </c>
      <c r="D22" s="14">
        <f t="shared" si="0"/>
        <v>-44.482997918112424</v>
      </c>
      <c r="E22" s="4">
        <f t="shared" si="1"/>
        <v>0</v>
      </c>
      <c r="F22" s="12">
        <v>0</v>
      </c>
      <c r="G22" s="9">
        <f t="shared" si="2"/>
        <v>0</v>
      </c>
      <c r="H22" s="26"/>
    </row>
    <row r="23" spans="1:8" ht="15">
      <c r="A23" s="13" t="s">
        <v>18</v>
      </c>
      <c r="B23" s="4">
        <v>3441</v>
      </c>
      <c r="C23" s="4">
        <v>3400</v>
      </c>
      <c r="D23" s="14">
        <f t="shared" si="0"/>
        <v>-1.191514094739901</v>
      </c>
      <c r="E23" s="4">
        <f t="shared" si="1"/>
        <v>0</v>
      </c>
      <c r="F23" s="12">
        <v>2912</v>
      </c>
      <c r="G23" s="9">
        <f t="shared" si="2"/>
        <v>0</v>
      </c>
      <c r="H23" s="26"/>
    </row>
    <row r="24" spans="1:8" ht="15">
      <c r="A24" s="13" t="s">
        <v>19</v>
      </c>
      <c r="B24" s="4">
        <v>6306</v>
      </c>
      <c r="C24" s="4">
        <v>3400</v>
      </c>
      <c r="D24" s="14">
        <f t="shared" si="0"/>
        <v>-46.083095464636855</v>
      </c>
      <c r="E24" s="4">
        <f t="shared" si="1"/>
        <v>0</v>
      </c>
      <c r="F24" s="12">
        <v>0</v>
      </c>
      <c r="G24" s="9">
        <f t="shared" si="2"/>
        <v>0</v>
      </c>
      <c r="H24" s="26"/>
    </row>
    <row r="25" spans="1:8" ht="15">
      <c r="A25" s="13" t="s">
        <v>20</v>
      </c>
      <c r="B25" s="4">
        <v>9317</v>
      </c>
      <c r="C25" s="4">
        <v>8000</v>
      </c>
      <c r="D25" s="14">
        <f t="shared" si="0"/>
        <v>-14.135451325533964</v>
      </c>
      <c r="E25" s="4">
        <f t="shared" si="1"/>
        <v>0</v>
      </c>
      <c r="F25" s="12">
        <v>0</v>
      </c>
      <c r="G25" s="9">
        <f t="shared" si="2"/>
        <v>0</v>
      </c>
      <c r="H25" s="26"/>
    </row>
    <row r="26" spans="1:8" ht="15">
      <c r="A26" s="13" t="s">
        <v>21</v>
      </c>
      <c r="B26" s="4">
        <v>2674</v>
      </c>
      <c r="C26" s="4">
        <v>3000</v>
      </c>
      <c r="D26" s="14">
        <f t="shared" si="0"/>
        <v>12.191473448017945</v>
      </c>
      <c r="E26" s="4">
        <f t="shared" si="1"/>
        <v>18256</v>
      </c>
      <c r="F26" s="12">
        <v>0</v>
      </c>
      <c r="G26" s="9">
        <f t="shared" si="2"/>
        <v>18256</v>
      </c>
      <c r="H26" s="26"/>
    </row>
    <row r="27" spans="1:8" ht="15">
      <c r="A27" s="13" t="s">
        <v>22</v>
      </c>
      <c r="B27" s="4">
        <v>16963</v>
      </c>
      <c r="C27" s="4">
        <v>16800</v>
      </c>
      <c r="D27" s="14">
        <f t="shared" si="0"/>
        <v>-0.9609149325001454</v>
      </c>
      <c r="E27" s="4">
        <f t="shared" si="1"/>
        <v>0</v>
      </c>
      <c r="F27" s="12">
        <v>0</v>
      </c>
      <c r="G27" s="9">
        <f t="shared" si="2"/>
        <v>0</v>
      </c>
      <c r="H27" s="26"/>
    </row>
    <row r="28" spans="1:8" ht="15">
      <c r="A28" s="13" t="s">
        <v>23</v>
      </c>
      <c r="B28" s="4">
        <v>5656</v>
      </c>
      <c r="C28" s="4">
        <v>2700</v>
      </c>
      <c r="D28" s="14">
        <f t="shared" si="0"/>
        <v>-52.26308345120226</v>
      </c>
      <c r="E28" s="4">
        <f t="shared" si="1"/>
        <v>0</v>
      </c>
      <c r="F28" s="12">
        <v>0</v>
      </c>
      <c r="G28" s="9">
        <f t="shared" si="2"/>
        <v>0</v>
      </c>
      <c r="H28" s="26"/>
    </row>
    <row r="29" spans="1:8" ht="15">
      <c r="A29" s="13" t="s">
        <v>24</v>
      </c>
      <c r="B29" s="4">
        <v>19499</v>
      </c>
      <c r="C29" s="4">
        <v>18000</v>
      </c>
      <c r="D29" s="14">
        <f t="shared" si="0"/>
        <v>-7.687573721729322</v>
      </c>
      <c r="E29" s="4">
        <f t="shared" si="1"/>
        <v>0</v>
      </c>
      <c r="F29" s="12">
        <v>0</v>
      </c>
      <c r="G29" s="9">
        <f t="shared" si="2"/>
        <v>0</v>
      </c>
      <c r="H29" s="26"/>
    </row>
    <row r="30" spans="1:8" ht="15">
      <c r="A30" s="13" t="s">
        <v>25</v>
      </c>
      <c r="B30" s="4">
        <v>1241</v>
      </c>
      <c r="C30" s="4">
        <v>2000</v>
      </c>
      <c r="D30" s="14">
        <f t="shared" si="0"/>
        <v>61.16035455278001</v>
      </c>
      <c r="E30" s="4">
        <f t="shared" si="1"/>
        <v>42504</v>
      </c>
      <c r="F30" s="12">
        <v>23688</v>
      </c>
      <c r="G30" s="9">
        <f t="shared" si="2"/>
        <v>18816</v>
      </c>
      <c r="H30" s="26"/>
    </row>
    <row r="31" spans="1:8" ht="15">
      <c r="A31" s="13" t="s">
        <v>26</v>
      </c>
      <c r="B31" s="4">
        <v>12339</v>
      </c>
      <c r="C31" s="4">
        <v>13000</v>
      </c>
      <c r="D31" s="14">
        <f t="shared" si="0"/>
        <v>5.356998135991574</v>
      </c>
      <c r="E31" s="4">
        <f t="shared" si="1"/>
        <v>37016</v>
      </c>
      <c r="F31" s="12">
        <v>0</v>
      </c>
      <c r="G31" s="9">
        <f t="shared" si="2"/>
        <v>37016</v>
      </c>
      <c r="H31" s="26"/>
    </row>
    <row r="32" spans="1:8" ht="15">
      <c r="A32" s="13" t="s">
        <v>27</v>
      </c>
      <c r="B32" s="4">
        <v>787</v>
      </c>
      <c r="C32" s="4">
        <v>600</v>
      </c>
      <c r="D32" s="14">
        <f t="shared" si="0"/>
        <v>-23.76111817026684</v>
      </c>
      <c r="E32" s="4">
        <f t="shared" si="1"/>
        <v>0</v>
      </c>
      <c r="F32" s="12">
        <v>0</v>
      </c>
      <c r="G32" s="9">
        <f t="shared" si="2"/>
        <v>0</v>
      </c>
      <c r="H32" s="26"/>
    </row>
    <row r="33" spans="1:8" ht="15">
      <c r="A33" s="13" t="s">
        <v>28</v>
      </c>
      <c r="B33" s="4">
        <v>2471</v>
      </c>
      <c r="C33" s="4">
        <v>3600</v>
      </c>
      <c r="D33" s="14">
        <f t="shared" si="0"/>
        <v>45.69000404694458</v>
      </c>
      <c r="E33" s="4">
        <f t="shared" si="1"/>
        <v>63223.99999999999</v>
      </c>
      <c r="F33" s="12">
        <v>33096</v>
      </c>
      <c r="G33" s="9">
        <f t="shared" si="2"/>
        <v>30127.999999999993</v>
      </c>
      <c r="H33" s="26"/>
    </row>
    <row r="34" spans="1:8" ht="15">
      <c r="A34" s="13" t="s">
        <v>29</v>
      </c>
      <c r="B34" s="4">
        <v>5374</v>
      </c>
      <c r="C34" s="4">
        <v>3800</v>
      </c>
      <c r="D34" s="14">
        <f t="shared" si="0"/>
        <v>-29.289170078154072</v>
      </c>
      <c r="E34" s="4">
        <f t="shared" si="1"/>
        <v>0</v>
      </c>
      <c r="F34" s="12">
        <v>0</v>
      </c>
      <c r="G34" s="9">
        <f t="shared" si="2"/>
        <v>0</v>
      </c>
      <c r="H34" s="26"/>
    </row>
    <row r="35" spans="1:8" ht="15">
      <c r="A35" s="13" t="s">
        <v>30</v>
      </c>
      <c r="B35" s="4">
        <v>10752</v>
      </c>
      <c r="C35" s="4">
        <v>10000</v>
      </c>
      <c r="D35" s="14">
        <f t="shared" si="0"/>
        <v>-6.99404761904762</v>
      </c>
      <c r="E35" s="4">
        <f t="shared" si="1"/>
        <v>0</v>
      </c>
      <c r="F35" s="12">
        <v>0</v>
      </c>
      <c r="G35" s="9">
        <f t="shared" si="2"/>
        <v>0</v>
      </c>
      <c r="H35" s="26"/>
    </row>
    <row r="36" spans="1:8" ht="15">
      <c r="A36" s="13" t="s">
        <v>31</v>
      </c>
      <c r="B36" s="4">
        <v>10080</v>
      </c>
      <c r="C36" s="4">
        <v>10600</v>
      </c>
      <c r="D36" s="14">
        <f t="shared" si="0"/>
        <v>5.158730158730165</v>
      </c>
      <c r="E36" s="4">
        <f t="shared" si="1"/>
        <v>29119.999999999996</v>
      </c>
      <c r="F36" s="12">
        <v>18704</v>
      </c>
      <c r="G36" s="9">
        <f t="shared" si="2"/>
        <v>10415.999999999996</v>
      </c>
      <c r="H36" s="26"/>
    </row>
    <row r="37" spans="1:8" ht="15">
      <c r="A37" s="13" t="s">
        <v>32</v>
      </c>
      <c r="B37" s="4">
        <v>2901</v>
      </c>
      <c r="C37" s="4">
        <v>2700</v>
      </c>
      <c r="D37" s="14">
        <f t="shared" si="0"/>
        <v>-6.928645294725953</v>
      </c>
      <c r="E37" s="4">
        <f t="shared" si="1"/>
        <v>0</v>
      </c>
      <c r="F37" s="12">
        <v>0</v>
      </c>
      <c r="G37" s="9">
        <f t="shared" si="2"/>
        <v>0</v>
      </c>
      <c r="H37" s="26"/>
    </row>
    <row r="38" spans="1:8" ht="15">
      <c r="A38" s="13" t="s">
        <v>33</v>
      </c>
      <c r="B38" s="4">
        <v>3994</v>
      </c>
      <c r="C38" s="4">
        <v>4000</v>
      </c>
      <c r="D38" s="27">
        <f t="shared" si="0"/>
        <v>0.15022533800701865</v>
      </c>
      <c r="E38" s="4">
        <f t="shared" si="1"/>
        <v>336</v>
      </c>
      <c r="F38" s="12">
        <v>1624</v>
      </c>
      <c r="G38" s="9">
        <f t="shared" si="2"/>
        <v>0</v>
      </c>
      <c r="H38" s="26"/>
    </row>
    <row r="39" spans="1:8" ht="15">
      <c r="A39" s="13" t="s">
        <v>34</v>
      </c>
      <c r="B39" s="4">
        <v>3567</v>
      </c>
      <c r="C39" s="4">
        <v>1600</v>
      </c>
      <c r="D39" s="14">
        <f t="shared" si="0"/>
        <v>-55.1443790299972</v>
      </c>
      <c r="E39" s="4">
        <f t="shared" si="1"/>
        <v>0</v>
      </c>
      <c r="F39" s="12">
        <v>0</v>
      </c>
      <c r="G39" s="9">
        <f t="shared" si="2"/>
        <v>0</v>
      </c>
      <c r="H39" s="26"/>
    </row>
    <row r="40" spans="1:8" ht="15">
      <c r="A40" s="13" t="s">
        <v>35</v>
      </c>
      <c r="B40" s="4">
        <v>5538</v>
      </c>
      <c r="C40" s="4">
        <v>5000</v>
      </c>
      <c r="D40" s="14">
        <f t="shared" si="0"/>
        <v>-9.714698447092815</v>
      </c>
      <c r="E40" s="4">
        <f t="shared" si="1"/>
        <v>0</v>
      </c>
      <c r="F40" s="12">
        <v>0</v>
      </c>
      <c r="G40" s="9">
        <f t="shared" si="2"/>
        <v>0</v>
      </c>
      <c r="H40" s="26"/>
    </row>
    <row r="41" spans="1:8" ht="15">
      <c r="A41" s="13" t="s">
        <v>36</v>
      </c>
      <c r="B41" s="4">
        <v>5053</v>
      </c>
      <c r="C41" s="4">
        <v>3400</v>
      </c>
      <c r="D41" s="14">
        <f t="shared" si="0"/>
        <v>-32.71323965960815</v>
      </c>
      <c r="E41" s="4">
        <f t="shared" si="1"/>
        <v>0</v>
      </c>
      <c r="F41" s="12">
        <v>0</v>
      </c>
      <c r="G41" s="9">
        <f t="shared" si="2"/>
        <v>0</v>
      </c>
      <c r="H41" s="26"/>
    </row>
    <row r="42" spans="1:8" s="29" customFormat="1" ht="15">
      <c r="A42" s="5" t="s">
        <v>38</v>
      </c>
      <c r="B42" s="15">
        <f>SUM(B5:B41)</f>
        <v>1419567</v>
      </c>
      <c r="C42" s="15">
        <f>SUM(C5:C41)</f>
        <v>1071400</v>
      </c>
      <c r="D42" s="17">
        <f t="shared" si="0"/>
        <v>-24.52628160558818</v>
      </c>
      <c r="E42" s="6">
        <f>SUM(E5:E41)</f>
        <v>2987376</v>
      </c>
      <c r="F42" s="6">
        <f>SUM(F5:F41)</f>
        <v>1667680</v>
      </c>
      <c r="G42" s="6">
        <f>SUM(G5:G41)</f>
        <v>1323896</v>
      </c>
      <c r="H42" s="28"/>
    </row>
  </sheetData>
  <sheetProtection/>
  <mergeCells count="4">
    <mergeCell ref="A1:G1"/>
    <mergeCell ref="A2:A3"/>
    <mergeCell ref="B2:D2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25" customWidth="1"/>
    <col min="2" max="2" width="12.140625" style="25" customWidth="1"/>
    <col min="3" max="3" width="11.8515625" style="25" customWidth="1"/>
    <col min="4" max="4" width="10.8515625" style="25" customWidth="1"/>
    <col min="5" max="5" width="13.00390625" style="25" customWidth="1"/>
    <col min="6" max="6" width="12.8515625" style="25" customWidth="1"/>
    <col min="7" max="7" width="15.57421875" style="25" customWidth="1"/>
    <col min="8" max="8" width="11.28125" style="25" bestFit="1" customWidth="1"/>
    <col min="9" max="16384" width="8.7109375" style="25" customWidth="1"/>
  </cols>
  <sheetData>
    <row r="1" spans="1:7" ht="77.25" customHeight="1">
      <c r="A1" s="33" t="s">
        <v>64</v>
      </c>
      <c r="B1" s="33"/>
      <c r="C1" s="33"/>
      <c r="D1" s="33"/>
      <c r="E1" s="33"/>
      <c r="F1" s="33"/>
      <c r="G1" s="33"/>
    </row>
    <row r="2" spans="1:7" ht="34.5" customHeight="1">
      <c r="A2" s="40" t="s">
        <v>37</v>
      </c>
      <c r="B2" s="41" t="s">
        <v>44</v>
      </c>
      <c r="C2" s="41"/>
      <c r="D2" s="41"/>
      <c r="E2" s="42" t="s">
        <v>40</v>
      </c>
      <c r="F2" s="43"/>
      <c r="G2" s="44"/>
    </row>
    <row r="3" spans="1:7" ht="98.25" customHeight="1">
      <c r="A3" s="40"/>
      <c r="B3" s="16" t="s">
        <v>65</v>
      </c>
      <c r="C3" s="16" t="s">
        <v>66</v>
      </c>
      <c r="D3" s="16" t="s">
        <v>39</v>
      </c>
      <c r="E3" s="16" t="s">
        <v>41</v>
      </c>
      <c r="F3" s="16" t="s">
        <v>45</v>
      </c>
      <c r="G3" s="16" t="s">
        <v>46</v>
      </c>
    </row>
    <row r="4" spans="1:7" ht="29.25" customHeight="1">
      <c r="A4" s="18">
        <v>1</v>
      </c>
      <c r="B4" s="18">
        <v>2</v>
      </c>
      <c r="C4" s="18">
        <v>3</v>
      </c>
      <c r="D4" s="8" t="s">
        <v>42</v>
      </c>
      <c r="E4" s="8" t="s">
        <v>53</v>
      </c>
      <c r="F4" s="18">
        <v>7</v>
      </c>
      <c r="G4" s="18" t="s">
        <v>49</v>
      </c>
    </row>
    <row r="5" spans="1:8" ht="15">
      <c r="A5" s="13" t="s">
        <v>0</v>
      </c>
      <c r="B5" s="4">
        <v>1169388</v>
      </c>
      <c r="C5" s="4">
        <v>782310</v>
      </c>
      <c r="D5" s="14">
        <f>C5/B5*100-100</f>
        <v>-33.100904062637895</v>
      </c>
      <c r="E5" s="4">
        <f>IF((C5-B5)&gt;0,(C5-B5)*80*0.7,0)</f>
        <v>0</v>
      </c>
      <c r="F5" s="12">
        <v>0</v>
      </c>
      <c r="G5" s="9">
        <f>IF((E5-F5)&gt;0,E5-F5,0)</f>
        <v>0</v>
      </c>
      <c r="H5" s="31"/>
    </row>
    <row r="6" spans="1:8" ht="15">
      <c r="A6" s="13" t="s">
        <v>1</v>
      </c>
      <c r="B6" s="4">
        <v>324515</v>
      </c>
      <c r="C6" s="4">
        <v>281508</v>
      </c>
      <c r="D6" s="14">
        <f aca="true" t="shared" si="0" ref="D6:D42">C6/B6*100-100</f>
        <v>-13.252700183350541</v>
      </c>
      <c r="E6" s="4">
        <f aca="true" t="shared" si="1" ref="E6:E41">IF((C6-B6)&gt;0,(C6-B6)*80*0.7,0)</f>
        <v>0</v>
      </c>
      <c r="F6" s="12">
        <v>2658824</v>
      </c>
      <c r="G6" s="9">
        <f aca="true" t="shared" si="2" ref="G6:G41">IF((E6-F6)&gt;0,E6-F6,0)</f>
        <v>0</v>
      </c>
      <c r="H6" s="31"/>
    </row>
    <row r="7" spans="1:8" ht="15">
      <c r="A7" s="13" t="s">
        <v>2</v>
      </c>
      <c r="B7" s="4">
        <v>129821</v>
      </c>
      <c r="C7" s="4">
        <v>102615</v>
      </c>
      <c r="D7" s="14">
        <f t="shared" si="0"/>
        <v>-20.956547862056212</v>
      </c>
      <c r="E7" s="4">
        <f t="shared" si="1"/>
        <v>0</v>
      </c>
      <c r="F7" s="12">
        <v>0</v>
      </c>
      <c r="G7" s="9">
        <f t="shared" si="2"/>
        <v>0</v>
      </c>
      <c r="H7" s="31"/>
    </row>
    <row r="8" spans="1:8" ht="15">
      <c r="A8" s="13" t="s">
        <v>3</v>
      </c>
      <c r="B8" s="4">
        <v>88034</v>
      </c>
      <c r="C8" s="4">
        <v>70091</v>
      </c>
      <c r="D8" s="14">
        <f t="shared" si="0"/>
        <v>-20.3818979030829</v>
      </c>
      <c r="E8" s="4">
        <f t="shared" si="1"/>
        <v>0</v>
      </c>
      <c r="F8" s="12">
        <v>0</v>
      </c>
      <c r="G8" s="9">
        <f t="shared" si="2"/>
        <v>0</v>
      </c>
      <c r="H8" s="31"/>
    </row>
    <row r="9" spans="1:8" ht="15">
      <c r="A9" s="13" t="s">
        <v>4</v>
      </c>
      <c r="B9" s="4">
        <v>42611</v>
      </c>
      <c r="C9" s="4">
        <v>32852</v>
      </c>
      <c r="D9" s="14">
        <f t="shared" si="0"/>
        <v>-22.902536903616436</v>
      </c>
      <c r="E9" s="4">
        <f t="shared" si="1"/>
        <v>0</v>
      </c>
      <c r="F9" s="12">
        <v>0</v>
      </c>
      <c r="G9" s="9">
        <f t="shared" si="2"/>
        <v>0</v>
      </c>
      <c r="H9" s="31"/>
    </row>
    <row r="10" spans="1:8" ht="15">
      <c r="A10" s="13" t="s">
        <v>5</v>
      </c>
      <c r="B10" s="4">
        <v>40214</v>
      </c>
      <c r="C10" s="4">
        <v>36493</v>
      </c>
      <c r="D10" s="14">
        <f t="shared" si="0"/>
        <v>-9.252996468891425</v>
      </c>
      <c r="E10" s="4">
        <f t="shared" si="1"/>
        <v>0</v>
      </c>
      <c r="F10" s="12">
        <v>0</v>
      </c>
      <c r="G10" s="9">
        <f t="shared" si="2"/>
        <v>0</v>
      </c>
      <c r="H10" s="31"/>
    </row>
    <row r="11" spans="1:8" ht="15">
      <c r="A11" s="13" t="s">
        <v>6</v>
      </c>
      <c r="B11" s="4">
        <v>44650</v>
      </c>
      <c r="C11" s="4">
        <v>33394</v>
      </c>
      <c r="D11" s="14">
        <f t="shared" si="0"/>
        <v>-25.209406494960803</v>
      </c>
      <c r="E11" s="4">
        <f t="shared" si="1"/>
        <v>0</v>
      </c>
      <c r="F11" s="12">
        <v>0</v>
      </c>
      <c r="G11" s="9">
        <f t="shared" si="2"/>
        <v>0</v>
      </c>
      <c r="H11" s="31"/>
    </row>
    <row r="12" spans="1:8" ht="15">
      <c r="A12" s="13" t="s">
        <v>7</v>
      </c>
      <c r="B12" s="4">
        <v>14727</v>
      </c>
      <c r="C12" s="4">
        <v>11128</v>
      </c>
      <c r="D12" s="14">
        <f t="shared" si="0"/>
        <v>-24.438106878522433</v>
      </c>
      <c r="E12" s="4">
        <f t="shared" si="1"/>
        <v>0</v>
      </c>
      <c r="F12" s="12">
        <v>0</v>
      </c>
      <c r="G12" s="9">
        <f t="shared" si="2"/>
        <v>0</v>
      </c>
      <c r="H12" s="31"/>
    </row>
    <row r="13" spans="1:8" ht="15">
      <c r="A13" s="13" t="s">
        <v>8</v>
      </c>
      <c r="B13" s="4">
        <v>34511</v>
      </c>
      <c r="C13" s="4">
        <v>38970</v>
      </c>
      <c r="D13" s="14">
        <f t="shared" si="0"/>
        <v>12.92051809567964</v>
      </c>
      <c r="E13" s="4">
        <f t="shared" si="1"/>
        <v>249703.99999999997</v>
      </c>
      <c r="F13" s="12">
        <v>0</v>
      </c>
      <c r="G13" s="9">
        <f t="shared" si="2"/>
        <v>249703.99999999997</v>
      </c>
      <c r="H13" s="31"/>
    </row>
    <row r="14" spans="1:8" ht="15">
      <c r="A14" s="13" t="s">
        <v>9</v>
      </c>
      <c r="B14" s="4">
        <v>11156</v>
      </c>
      <c r="C14" s="4">
        <v>18613</v>
      </c>
      <c r="D14" s="14">
        <f t="shared" si="0"/>
        <v>66.84295446396558</v>
      </c>
      <c r="E14" s="4">
        <f t="shared" si="1"/>
        <v>417592</v>
      </c>
      <c r="F14" s="12">
        <v>1172886.7999999998</v>
      </c>
      <c r="G14" s="9">
        <f t="shared" si="2"/>
        <v>0</v>
      </c>
      <c r="H14" s="31"/>
    </row>
    <row r="15" spans="1:8" ht="15">
      <c r="A15" s="13" t="s">
        <v>10</v>
      </c>
      <c r="B15" s="4">
        <v>2828</v>
      </c>
      <c r="C15" s="4">
        <v>2331</v>
      </c>
      <c r="D15" s="14">
        <f t="shared" si="0"/>
        <v>-17.574257425742573</v>
      </c>
      <c r="E15" s="4">
        <f t="shared" si="1"/>
        <v>0</v>
      </c>
      <c r="F15" s="12">
        <v>0</v>
      </c>
      <c r="G15" s="9">
        <f t="shared" si="2"/>
        <v>0</v>
      </c>
      <c r="H15" s="31"/>
    </row>
    <row r="16" spans="1:8" ht="15">
      <c r="A16" s="13" t="s">
        <v>11</v>
      </c>
      <c r="B16" s="4">
        <v>25420</v>
      </c>
      <c r="C16" s="4">
        <v>19594</v>
      </c>
      <c r="D16" s="14">
        <f t="shared" si="0"/>
        <v>-22.918961447678996</v>
      </c>
      <c r="E16" s="4">
        <f t="shared" si="1"/>
        <v>0</v>
      </c>
      <c r="F16" s="12">
        <v>0</v>
      </c>
      <c r="G16" s="9">
        <f t="shared" si="2"/>
        <v>0</v>
      </c>
      <c r="H16" s="31"/>
    </row>
    <row r="17" spans="1:8" ht="15">
      <c r="A17" s="13" t="s">
        <v>12</v>
      </c>
      <c r="B17" s="4">
        <v>10700</v>
      </c>
      <c r="C17" s="4">
        <v>5429</v>
      </c>
      <c r="D17" s="14">
        <f t="shared" si="0"/>
        <v>-49.26168224299066</v>
      </c>
      <c r="E17" s="4">
        <f t="shared" si="1"/>
        <v>0</v>
      </c>
      <c r="F17" s="12">
        <v>0</v>
      </c>
      <c r="G17" s="9">
        <f t="shared" si="2"/>
        <v>0</v>
      </c>
      <c r="H17" s="31"/>
    </row>
    <row r="18" spans="1:8" ht="15">
      <c r="A18" s="13" t="s">
        <v>13</v>
      </c>
      <c r="B18" s="4">
        <v>5973</v>
      </c>
      <c r="C18" s="4">
        <v>6830</v>
      </c>
      <c r="D18" s="14">
        <f t="shared" si="0"/>
        <v>14.34789887828562</v>
      </c>
      <c r="E18" s="4">
        <f t="shared" si="1"/>
        <v>47992</v>
      </c>
      <c r="F18" s="12">
        <v>0</v>
      </c>
      <c r="G18" s="9">
        <f t="shared" si="2"/>
        <v>47992</v>
      </c>
      <c r="H18" s="31"/>
    </row>
    <row r="19" spans="1:8" ht="15">
      <c r="A19" s="13" t="s">
        <v>14</v>
      </c>
      <c r="B19" s="4">
        <v>3622</v>
      </c>
      <c r="C19" s="4">
        <v>2477</v>
      </c>
      <c r="D19" s="14">
        <f t="shared" si="0"/>
        <v>-31.6123688569851</v>
      </c>
      <c r="E19" s="4">
        <f t="shared" si="1"/>
        <v>0</v>
      </c>
      <c r="F19" s="12">
        <v>0</v>
      </c>
      <c r="G19" s="9">
        <f t="shared" si="2"/>
        <v>0</v>
      </c>
      <c r="H19" s="31"/>
    </row>
    <row r="20" spans="1:8" ht="15">
      <c r="A20" s="13" t="s">
        <v>15</v>
      </c>
      <c r="B20" s="4">
        <v>5373</v>
      </c>
      <c r="C20" s="4">
        <v>12109</v>
      </c>
      <c r="D20" s="14">
        <f t="shared" si="0"/>
        <v>125.36757863391031</v>
      </c>
      <c r="E20" s="4">
        <f t="shared" si="1"/>
        <v>377216</v>
      </c>
      <c r="F20" s="12">
        <v>0</v>
      </c>
      <c r="G20" s="9">
        <f t="shared" si="2"/>
        <v>377216</v>
      </c>
      <c r="H20" s="31"/>
    </row>
    <row r="21" spans="1:8" ht="15">
      <c r="A21" s="13" t="s">
        <v>16</v>
      </c>
      <c r="B21" s="4">
        <v>23681</v>
      </c>
      <c r="C21" s="4">
        <v>22345</v>
      </c>
      <c r="D21" s="14">
        <f t="shared" si="0"/>
        <v>-5.641653646383176</v>
      </c>
      <c r="E21" s="4">
        <f t="shared" si="1"/>
        <v>0</v>
      </c>
      <c r="F21" s="12">
        <v>0</v>
      </c>
      <c r="G21" s="9">
        <f t="shared" si="2"/>
        <v>0</v>
      </c>
      <c r="H21" s="31"/>
    </row>
    <row r="22" spans="1:8" ht="15">
      <c r="A22" s="13" t="s">
        <v>17</v>
      </c>
      <c r="B22" s="4">
        <v>4501</v>
      </c>
      <c r="C22" s="4">
        <v>6189</v>
      </c>
      <c r="D22" s="14">
        <f t="shared" si="0"/>
        <v>37.502777160630984</v>
      </c>
      <c r="E22" s="4">
        <f t="shared" si="1"/>
        <v>94528</v>
      </c>
      <c r="F22" s="12">
        <v>0</v>
      </c>
      <c r="G22" s="9">
        <f t="shared" si="2"/>
        <v>94528</v>
      </c>
      <c r="H22" s="31"/>
    </row>
    <row r="23" spans="1:8" ht="15">
      <c r="A23" s="13" t="s">
        <v>18</v>
      </c>
      <c r="B23" s="4">
        <v>5462</v>
      </c>
      <c r="C23" s="4">
        <v>5247</v>
      </c>
      <c r="D23" s="14">
        <f t="shared" si="0"/>
        <v>-3.9362870743317444</v>
      </c>
      <c r="E23" s="4">
        <f t="shared" si="1"/>
        <v>0</v>
      </c>
      <c r="F23" s="12">
        <v>2912</v>
      </c>
      <c r="G23" s="9">
        <f t="shared" si="2"/>
        <v>0</v>
      </c>
      <c r="H23" s="31"/>
    </row>
    <row r="24" spans="1:8" ht="15">
      <c r="A24" s="13" t="s">
        <v>19</v>
      </c>
      <c r="B24" s="4">
        <v>9467</v>
      </c>
      <c r="C24" s="4">
        <v>9457</v>
      </c>
      <c r="D24" s="27">
        <f t="shared" si="0"/>
        <v>-0.10563008344776392</v>
      </c>
      <c r="E24" s="4">
        <f t="shared" si="1"/>
        <v>0</v>
      </c>
      <c r="F24" s="12">
        <v>0</v>
      </c>
      <c r="G24" s="9">
        <f t="shared" si="2"/>
        <v>0</v>
      </c>
      <c r="H24" s="31"/>
    </row>
    <row r="25" spans="1:8" ht="15">
      <c r="A25" s="13" t="s">
        <v>20</v>
      </c>
      <c r="B25" s="4">
        <v>14656</v>
      </c>
      <c r="C25" s="4">
        <v>16814</v>
      </c>
      <c r="D25" s="14">
        <f t="shared" si="0"/>
        <v>14.724344978165945</v>
      </c>
      <c r="E25" s="4">
        <f t="shared" si="1"/>
        <v>120847.99999999999</v>
      </c>
      <c r="F25" s="12">
        <v>0</v>
      </c>
      <c r="G25" s="9">
        <f t="shared" si="2"/>
        <v>120847.99999999999</v>
      </c>
      <c r="H25" s="31"/>
    </row>
    <row r="26" spans="1:8" ht="15">
      <c r="A26" s="13" t="s">
        <v>21</v>
      </c>
      <c r="B26" s="4">
        <v>3657</v>
      </c>
      <c r="C26" s="4">
        <v>4722</v>
      </c>
      <c r="D26" s="14">
        <f t="shared" si="0"/>
        <v>29.122231337161622</v>
      </c>
      <c r="E26" s="4">
        <f t="shared" si="1"/>
        <v>59639.99999999999</v>
      </c>
      <c r="F26" s="12">
        <v>18256</v>
      </c>
      <c r="G26" s="9">
        <f t="shared" si="2"/>
        <v>41383.99999999999</v>
      </c>
      <c r="H26" s="31"/>
    </row>
    <row r="27" spans="1:8" ht="15">
      <c r="A27" s="13" t="s">
        <v>22</v>
      </c>
      <c r="B27" s="4">
        <v>25854</v>
      </c>
      <c r="C27" s="4">
        <v>25421</v>
      </c>
      <c r="D27" s="14">
        <f t="shared" si="0"/>
        <v>-1.6747892008973366</v>
      </c>
      <c r="E27" s="4">
        <f t="shared" si="1"/>
        <v>0</v>
      </c>
      <c r="F27" s="12">
        <v>0</v>
      </c>
      <c r="G27" s="9">
        <f t="shared" si="2"/>
        <v>0</v>
      </c>
      <c r="H27" s="31"/>
    </row>
    <row r="28" spans="1:8" ht="15">
      <c r="A28" s="13" t="s">
        <v>23</v>
      </c>
      <c r="B28" s="4">
        <v>8505</v>
      </c>
      <c r="C28" s="4">
        <v>4494</v>
      </c>
      <c r="D28" s="14">
        <f t="shared" si="0"/>
        <v>-47.1604938271605</v>
      </c>
      <c r="E28" s="4">
        <f t="shared" si="1"/>
        <v>0</v>
      </c>
      <c r="F28" s="12">
        <v>0</v>
      </c>
      <c r="G28" s="9">
        <f t="shared" si="2"/>
        <v>0</v>
      </c>
      <c r="H28" s="31"/>
    </row>
    <row r="29" spans="1:8" ht="15">
      <c r="A29" s="13" t="s">
        <v>24</v>
      </c>
      <c r="B29" s="4">
        <v>30332</v>
      </c>
      <c r="C29" s="4">
        <v>28493</v>
      </c>
      <c r="D29" s="14">
        <f t="shared" si="0"/>
        <v>-6.062903863906115</v>
      </c>
      <c r="E29" s="4">
        <f t="shared" si="1"/>
        <v>0</v>
      </c>
      <c r="F29" s="12">
        <v>0</v>
      </c>
      <c r="G29" s="9">
        <f t="shared" si="2"/>
        <v>0</v>
      </c>
      <c r="H29" s="31"/>
    </row>
    <row r="30" spans="1:8" ht="15">
      <c r="A30" s="13" t="s">
        <v>25</v>
      </c>
      <c r="B30" s="4">
        <v>1909</v>
      </c>
      <c r="C30" s="4">
        <v>2293</v>
      </c>
      <c r="D30" s="14">
        <f t="shared" si="0"/>
        <v>20.115243583027762</v>
      </c>
      <c r="E30" s="4">
        <f t="shared" si="1"/>
        <v>21504</v>
      </c>
      <c r="F30" s="12">
        <v>42504</v>
      </c>
      <c r="G30" s="9">
        <f t="shared" si="2"/>
        <v>0</v>
      </c>
      <c r="H30" s="31"/>
    </row>
    <row r="31" spans="1:8" ht="15">
      <c r="A31" s="13" t="s">
        <v>26</v>
      </c>
      <c r="B31" s="4">
        <v>19350</v>
      </c>
      <c r="C31" s="4">
        <v>34876</v>
      </c>
      <c r="D31" s="14">
        <f t="shared" si="0"/>
        <v>80.23772609819122</v>
      </c>
      <c r="E31" s="4">
        <f t="shared" si="1"/>
        <v>869456</v>
      </c>
      <c r="F31" s="12">
        <v>37016</v>
      </c>
      <c r="G31" s="9">
        <f t="shared" si="2"/>
        <v>832440</v>
      </c>
      <c r="H31" s="31"/>
    </row>
    <row r="32" spans="1:8" ht="15">
      <c r="A32" s="13" t="s">
        <v>27</v>
      </c>
      <c r="B32" s="4">
        <v>1310</v>
      </c>
      <c r="C32" s="4">
        <v>1742</v>
      </c>
      <c r="D32" s="14">
        <f t="shared" si="0"/>
        <v>32.97709923664124</v>
      </c>
      <c r="E32" s="4">
        <f t="shared" si="1"/>
        <v>24192</v>
      </c>
      <c r="F32" s="12">
        <v>0</v>
      </c>
      <c r="G32" s="9">
        <f t="shared" si="2"/>
        <v>24192</v>
      </c>
      <c r="H32" s="31"/>
    </row>
    <row r="33" spans="1:8" ht="15">
      <c r="A33" s="13" t="s">
        <v>28</v>
      </c>
      <c r="B33" s="4">
        <v>3798</v>
      </c>
      <c r="C33" s="4">
        <v>3670</v>
      </c>
      <c r="D33" s="14">
        <f t="shared" si="0"/>
        <v>-3.370194839389157</v>
      </c>
      <c r="E33" s="4">
        <f t="shared" si="1"/>
        <v>0</v>
      </c>
      <c r="F33" s="12">
        <v>63223.99999999999</v>
      </c>
      <c r="G33" s="9">
        <f t="shared" si="2"/>
        <v>0</v>
      </c>
      <c r="H33" s="31"/>
    </row>
    <row r="34" spans="1:8" ht="15">
      <c r="A34" s="13" t="s">
        <v>29</v>
      </c>
      <c r="B34" s="4">
        <v>8462</v>
      </c>
      <c r="C34" s="4">
        <v>5011</v>
      </c>
      <c r="D34" s="14">
        <f t="shared" si="0"/>
        <v>-40.78232096431103</v>
      </c>
      <c r="E34" s="4">
        <f t="shared" si="1"/>
        <v>0</v>
      </c>
      <c r="F34" s="12">
        <v>0</v>
      </c>
      <c r="G34" s="9">
        <f t="shared" si="2"/>
        <v>0</v>
      </c>
      <c r="H34" s="31"/>
    </row>
    <row r="35" spans="1:8" ht="15">
      <c r="A35" s="13" t="s">
        <v>30</v>
      </c>
      <c r="B35" s="4">
        <v>16087</v>
      </c>
      <c r="C35" s="4">
        <v>18440</v>
      </c>
      <c r="D35" s="14">
        <f t="shared" si="0"/>
        <v>14.62671722508857</v>
      </c>
      <c r="E35" s="4">
        <f t="shared" si="1"/>
        <v>131768</v>
      </c>
      <c r="F35" s="12">
        <v>0</v>
      </c>
      <c r="G35" s="9">
        <f t="shared" si="2"/>
        <v>131768</v>
      </c>
      <c r="H35" s="31"/>
    </row>
    <row r="36" spans="1:8" ht="15">
      <c r="A36" s="13" t="s">
        <v>31</v>
      </c>
      <c r="B36" s="4">
        <v>15375</v>
      </c>
      <c r="C36" s="4">
        <v>16588</v>
      </c>
      <c r="D36" s="14">
        <f t="shared" si="0"/>
        <v>7.88943089430893</v>
      </c>
      <c r="E36" s="4">
        <f t="shared" si="1"/>
        <v>67928</v>
      </c>
      <c r="F36" s="12">
        <v>29119.999999999996</v>
      </c>
      <c r="G36" s="9">
        <f t="shared" si="2"/>
        <v>38808</v>
      </c>
      <c r="H36" s="31"/>
    </row>
    <row r="37" spans="1:8" ht="15">
      <c r="A37" s="13" t="s">
        <v>32</v>
      </c>
      <c r="B37" s="4">
        <v>4969</v>
      </c>
      <c r="C37" s="4">
        <v>5409</v>
      </c>
      <c r="D37" s="14">
        <f t="shared" si="0"/>
        <v>8.854900382370687</v>
      </c>
      <c r="E37" s="4">
        <f t="shared" si="1"/>
        <v>24640</v>
      </c>
      <c r="F37" s="12">
        <v>0</v>
      </c>
      <c r="G37" s="9">
        <f t="shared" si="2"/>
        <v>24640</v>
      </c>
      <c r="H37" s="31"/>
    </row>
    <row r="38" spans="1:8" ht="15">
      <c r="A38" s="13" t="s">
        <v>33</v>
      </c>
      <c r="B38" s="4">
        <v>6298</v>
      </c>
      <c r="C38" s="4">
        <v>4999</v>
      </c>
      <c r="D38" s="14">
        <f t="shared" si="0"/>
        <v>-20.62559542711972</v>
      </c>
      <c r="E38" s="4">
        <f t="shared" si="1"/>
        <v>0</v>
      </c>
      <c r="F38" s="12">
        <v>1624</v>
      </c>
      <c r="G38" s="9">
        <f t="shared" si="2"/>
        <v>0</v>
      </c>
      <c r="H38" s="31"/>
    </row>
    <row r="39" spans="1:8" ht="15">
      <c r="A39" s="13" t="s">
        <v>34</v>
      </c>
      <c r="B39" s="4">
        <v>5700</v>
      </c>
      <c r="C39" s="4">
        <v>4415</v>
      </c>
      <c r="D39" s="14">
        <f t="shared" si="0"/>
        <v>-22.54385964912281</v>
      </c>
      <c r="E39" s="4">
        <f t="shared" si="1"/>
        <v>0</v>
      </c>
      <c r="F39" s="12">
        <v>0</v>
      </c>
      <c r="G39" s="9">
        <f t="shared" si="2"/>
        <v>0</v>
      </c>
      <c r="H39" s="31"/>
    </row>
    <row r="40" spans="1:8" ht="15">
      <c r="A40" s="13" t="s">
        <v>35</v>
      </c>
      <c r="B40" s="4">
        <v>8839</v>
      </c>
      <c r="C40" s="4">
        <v>15433</v>
      </c>
      <c r="D40" s="14">
        <f t="shared" si="0"/>
        <v>74.6011992306822</v>
      </c>
      <c r="E40" s="4">
        <f t="shared" si="1"/>
        <v>369264</v>
      </c>
      <c r="F40" s="12">
        <v>0</v>
      </c>
      <c r="G40" s="9">
        <f t="shared" si="2"/>
        <v>369264</v>
      </c>
      <c r="H40" s="31"/>
    </row>
    <row r="41" spans="1:8" ht="15">
      <c r="A41" s="13" t="s">
        <v>36</v>
      </c>
      <c r="B41" s="4">
        <v>7614</v>
      </c>
      <c r="C41" s="4">
        <v>4992</v>
      </c>
      <c r="D41" s="14">
        <f t="shared" si="0"/>
        <v>-34.43656422379827</v>
      </c>
      <c r="E41" s="4">
        <f t="shared" si="1"/>
        <v>0</v>
      </c>
      <c r="F41" s="12">
        <v>0</v>
      </c>
      <c r="G41" s="9">
        <f t="shared" si="2"/>
        <v>0</v>
      </c>
      <c r="H41" s="31"/>
    </row>
    <row r="42" spans="1:8" s="29" customFormat="1" ht="15">
      <c r="A42" s="5" t="s">
        <v>38</v>
      </c>
      <c r="B42" s="15">
        <f>SUM(B5:B41)</f>
        <v>2179369</v>
      </c>
      <c r="C42" s="15">
        <f>SUM(C5:C41)</f>
        <v>1697794</v>
      </c>
      <c r="D42" s="17">
        <f t="shared" si="0"/>
        <v>-22.09699229455866</v>
      </c>
      <c r="E42" s="6">
        <f>SUM(E5:E41)</f>
        <v>2876272</v>
      </c>
      <c r="F42" s="6">
        <f>SUM(F5:F41)</f>
        <v>4026366.8</v>
      </c>
      <c r="G42" s="6">
        <f>SUM(G5:G41)</f>
        <v>2352784</v>
      </c>
      <c r="H42" s="28"/>
    </row>
  </sheetData>
  <sheetProtection/>
  <mergeCells count="4">
    <mergeCell ref="A1:G1"/>
    <mergeCell ref="A2:A3"/>
    <mergeCell ref="B2:D2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25" customWidth="1"/>
    <col min="2" max="2" width="12.140625" style="25" customWidth="1"/>
    <col min="3" max="3" width="11.8515625" style="25" customWidth="1"/>
    <col min="4" max="4" width="10.8515625" style="25" customWidth="1"/>
    <col min="5" max="5" width="13.00390625" style="25" customWidth="1"/>
    <col min="6" max="6" width="12.8515625" style="25" customWidth="1"/>
    <col min="7" max="7" width="15.57421875" style="25" customWidth="1"/>
    <col min="8" max="8" width="11.28125" style="25" bestFit="1" customWidth="1"/>
    <col min="9" max="16384" width="8.7109375" style="25" customWidth="1"/>
  </cols>
  <sheetData>
    <row r="1" spans="1:7" ht="77.25" customHeight="1">
      <c r="A1" s="33" t="s">
        <v>67</v>
      </c>
      <c r="B1" s="33"/>
      <c r="C1" s="33"/>
      <c r="D1" s="33"/>
      <c r="E1" s="33"/>
      <c r="F1" s="33"/>
      <c r="G1" s="33"/>
    </row>
    <row r="2" spans="1:7" ht="34.5" customHeight="1">
      <c r="A2" s="40" t="s">
        <v>37</v>
      </c>
      <c r="B2" s="41" t="s">
        <v>44</v>
      </c>
      <c r="C2" s="41"/>
      <c r="D2" s="41"/>
      <c r="E2" s="42" t="s">
        <v>40</v>
      </c>
      <c r="F2" s="43"/>
      <c r="G2" s="44"/>
    </row>
    <row r="3" spans="1:7" ht="98.25" customHeight="1">
      <c r="A3" s="40"/>
      <c r="B3" s="16" t="s">
        <v>68</v>
      </c>
      <c r="C3" s="16" t="s">
        <v>69</v>
      </c>
      <c r="D3" s="16" t="s">
        <v>39</v>
      </c>
      <c r="E3" s="16" t="s">
        <v>41</v>
      </c>
      <c r="F3" s="16" t="s">
        <v>45</v>
      </c>
      <c r="G3" s="16" t="s">
        <v>46</v>
      </c>
    </row>
    <row r="4" spans="1:7" ht="29.25" customHeight="1">
      <c r="A4" s="18">
        <v>1</v>
      </c>
      <c r="B4" s="18">
        <v>2</v>
      </c>
      <c r="C4" s="18">
        <v>3</v>
      </c>
      <c r="D4" s="8" t="s">
        <v>42</v>
      </c>
      <c r="E4" s="8" t="s">
        <v>53</v>
      </c>
      <c r="F4" s="18">
        <v>7</v>
      </c>
      <c r="G4" s="18" t="s">
        <v>49</v>
      </c>
    </row>
    <row r="5" spans="1:8" ht="15">
      <c r="A5" s="13" t="s">
        <v>0</v>
      </c>
      <c r="B5" s="4">
        <v>1564497</v>
      </c>
      <c r="C5" s="4">
        <v>1035000</v>
      </c>
      <c r="D5" s="14">
        <f>C5/B5*100-100</f>
        <v>-33.8445519550373</v>
      </c>
      <c r="E5" s="4">
        <f>IF((C5-B5)&gt;0,(C5-B5)*80*0.7,0)</f>
        <v>0</v>
      </c>
      <c r="F5" s="12">
        <v>0</v>
      </c>
      <c r="G5" s="9">
        <f>IF((E5-F5)&gt;0,E5-F5,0)</f>
        <v>0</v>
      </c>
      <c r="H5" s="31"/>
    </row>
    <row r="6" spans="1:8" ht="15">
      <c r="A6" s="13" t="s">
        <v>1</v>
      </c>
      <c r="B6" s="4">
        <v>432030</v>
      </c>
      <c r="C6" s="4">
        <v>370000</v>
      </c>
      <c r="D6" s="14">
        <f aca="true" t="shared" si="0" ref="D6:D42">C6/B6*100-100</f>
        <v>-14.357799226905541</v>
      </c>
      <c r="E6" s="4">
        <f aca="true" t="shared" si="1" ref="E6:E41">IF((C6-B6)&gt;0,(C6-B6)*80*0.7,0)</f>
        <v>0</v>
      </c>
      <c r="F6" s="12">
        <v>2658824</v>
      </c>
      <c r="G6" s="9">
        <f aca="true" t="shared" si="2" ref="G6:G41">IF((E6-F6)&gt;0,E6-F6,0)</f>
        <v>0</v>
      </c>
      <c r="H6" s="31"/>
    </row>
    <row r="7" spans="1:8" ht="15">
      <c r="A7" s="13" t="s">
        <v>2</v>
      </c>
      <c r="B7" s="4">
        <v>180587</v>
      </c>
      <c r="C7" s="4">
        <v>135000</v>
      </c>
      <c r="D7" s="14">
        <f t="shared" si="0"/>
        <v>-25.243788312558493</v>
      </c>
      <c r="E7" s="4">
        <f t="shared" si="1"/>
        <v>0</v>
      </c>
      <c r="F7" s="12">
        <v>0</v>
      </c>
      <c r="G7" s="9">
        <f t="shared" si="2"/>
        <v>0</v>
      </c>
      <c r="H7" s="31"/>
    </row>
    <row r="8" spans="1:8" ht="15">
      <c r="A8" s="13" t="s">
        <v>3</v>
      </c>
      <c r="B8" s="4">
        <v>118385</v>
      </c>
      <c r="C8" s="4">
        <v>90700</v>
      </c>
      <c r="D8" s="14">
        <f t="shared" si="0"/>
        <v>-23.38556404949952</v>
      </c>
      <c r="E8" s="4">
        <f t="shared" si="1"/>
        <v>0</v>
      </c>
      <c r="F8" s="12">
        <v>0</v>
      </c>
      <c r="G8" s="9">
        <f t="shared" si="2"/>
        <v>0</v>
      </c>
      <c r="H8" s="31"/>
    </row>
    <row r="9" spans="1:8" ht="15">
      <c r="A9" s="13" t="s">
        <v>4</v>
      </c>
      <c r="B9" s="4">
        <v>57620</v>
      </c>
      <c r="C9" s="4">
        <v>43000</v>
      </c>
      <c r="D9" s="14">
        <f t="shared" si="0"/>
        <v>-25.373134328358205</v>
      </c>
      <c r="E9" s="4">
        <f t="shared" si="1"/>
        <v>0</v>
      </c>
      <c r="F9" s="12">
        <v>0</v>
      </c>
      <c r="G9" s="9">
        <f t="shared" si="2"/>
        <v>0</v>
      </c>
      <c r="H9" s="31"/>
    </row>
    <row r="10" spans="1:8" ht="15">
      <c r="A10" s="13" t="s">
        <v>5</v>
      </c>
      <c r="B10" s="4">
        <v>54512</v>
      </c>
      <c r="C10" s="4">
        <v>48000</v>
      </c>
      <c r="D10" s="14">
        <f t="shared" si="0"/>
        <v>-11.94599354270619</v>
      </c>
      <c r="E10" s="4">
        <f t="shared" si="1"/>
        <v>0</v>
      </c>
      <c r="F10" s="12">
        <v>0</v>
      </c>
      <c r="G10" s="9">
        <f t="shared" si="2"/>
        <v>0</v>
      </c>
      <c r="H10" s="31"/>
    </row>
    <row r="11" spans="1:8" ht="15">
      <c r="A11" s="13" t="s">
        <v>6</v>
      </c>
      <c r="B11" s="4">
        <v>60335</v>
      </c>
      <c r="C11" s="4">
        <v>44000</v>
      </c>
      <c r="D11" s="14">
        <f t="shared" si="0"/>
        <v>-27.073837739288976</v>
      </c>
      <c r="E11" s="4">
        <f t="shared" si="1"/>
        <v>0</v>
      </c>
      <c r="F11" s="12">
        <v>0</v>
      </c>
      <c r="G11" s="9">
        <f t="shared" si="2"/>
        <v>0</v>
      </c>
      <c r="H11" s="31"/>
    </row>
    <row r="12" spans="1:8" ht="15">
      <c r="A12" s="13" t="s">
        <v>7</v>
      </c>
      <c r="B12" s="4">
        <v>20670</v>
      </c>
      <c r="C12" s="4">
        <v>14500</v>
      </c>
      <c r="D12" s="14">
        <f t="shared" si="0"/>
        <v>-29.85002418964683</v>
      </c>
      <c r="E12" s="4">
        <f t="shared" si="1"/>
        <v>0</v>
      </c>
      <c r="F12" s="12">
        <v>0</v>
      </c>
      <c r="G12" s="9">
        <f t="shared" si="2"/>
        <v>0</v>
      </c>
      <c r="H12" s="31"/>
    </row>
    <row r="13" spans="1:8" ht="15">
      <c r="A13" s="13" t="s">
        <v>8</v>
      </c>
      <c r="B13" s="4">
        <v>47188</v>
      </c>
      <c r="C13" s="4">
        <v>51000</v>
      </c>
      <c r="D13" s="14">
        <f t="shared" si="0"/>
        <v>8.078324997880813</v>
      </c>
      <c r="E13" s="4">
        <f t="shared" si="1"/>
        <v>213472</v>
      </c>
      <c r="F13" s="12">
        <v>249703.99999999997</v>
      </c>
      <c r="G13" s="9">
        <f t="shared" si="2"/>
        <v>0</v>
      </c>
      <c r="H13" s="31"/>
    </row>
    <row r="14" spans="1:8" ht="15">
      <c r="A14" s="13" t="s">
        <v>9</v>
      </c>
      <c r="B14" s="4">
        <v>14683</v>
      </c>
      <c r="C14" s="4">
        <v>24000</v>
      </c>
      <c r="D14" s="14">
        <f t="shared" si="0"/>
        <v>63.45433494517471</v>
      </c>
      <c r="E14" s="4">
        <f t="shared" si="1"/>
        <v>521751.99999999994</v>
      </c>
      <c r="F14" s="12">
        <v>1172886.7999999998</v>
      </c>
      <c r="G14" s="9">
        <f t="shared" si="2"/>
        <v>0</v>
      </c>
      <c r="H14" s="31"/>
    </row>
    <row r="15" spans="1:8" ht="15">
      <c r="A15" s="13" t="s">
        <v>10</v>
      </c>
      <c r="B15" s="4">
        <v>3831</v>
      </c>
      <c r="C15" s="4">
        <v>3000</v>
      </c>
      <c r="D15" s="14">
        <f t="shared" si="0"/>
        <v>-21.691464369616284</v>
      </c>
      <c r="E15" s="4">
        <f t="shared" si="1"/>
        <v>0</v>
      </c>
      <c r="F15" s="12">
        <v>0</v>
      </c>
      <c r="G15" s="9">
        <f t="shared" si="2"/>
        <v>0</v>
      </c>
      <c r="H15" s="31"/>
    </row>
    <row r="16" spans="1:8" ht="15">
      <c r="A16" s="13" t="s">
        <v>11</v>
      </c>
      <c r="B16" s="4">
        <v>34050</v>
      </c>
      <c r="C16" s="4">
        <v>25800</v>
      </c>
      <c r="D16" s="14">
        <f t="shared" si="0"/>
        <v>-24.229074889867846</v>
      </c>
      <c r="E16" s="4">
        <f t="shared" si="1"/>
        <v>0</v>
      </c>
      <c r="F16" s="12">
        <v>0</v>
      </c>
      <c r="G16" s="9">
        <f t="shared" si="2"/>
        <v>0</v>
      </c>
      <c r="H16" s="31"/>
    </row>
    <row r="17" spans="1:8" ht="15">
      <c r="A17" s="13" t="s">
        <v>12</v>
      </c>
      <c r="B17" s="4">
        <v>15566</v>
      </c>
      <c r="C17" s="4">
        <v>7100</v>
      </c>
      <c r="D17" s="14">
        <f t="shared" si="0"/>
        <v>-54.38776821277143</v>
      </c>
      <c r="E17" s="4">
        <f t="shared" si="1"/>
        <v>0</v>
      </c>
      <c r="F17" s="12">
        <v>0</v>
      </c>
      <c r="G17" s="9">
        <f t="shared" si="2"/>
        <v>0</v>
      </c>
      <c r="H17" s="31"/>
    </row>
    <row r="18" spans="1:8" ht="15">
      <c r="A18" s="13" t="s">
        <v>13</v>
      </c>
      <c r="B18" s="4">
        <v>7978</v>
      </c>
      <c r="C18" s="4">
        <v>9000</v>
      </c>
      <c r="D18" s="14">
        <f t="shared" si="0"/>
        <v>12.810228127350214</v>
      </c>
      <c r="E18" s="4">
        <f t="shared" si="1"/>
        <v>57232</v>
      </c>
      <c r="F18" s="12">
        <v>47992</v>
      </c>
      <c r="G18" s="9">
        <f t="shared" si="2"/>
        <v>9240</v>
      </c>
      <c r="H18" s="31"/>
    </row>
    <row r="19" spans="1:8" ht="15">
      <c r="A19" s="13" t="s">
        <v>14</v>
      </c>
      <c r="B19" s="4">
        <v>4949</v>
      </c>
      <c r="C19" s="4">
        <v>3250</v>
      </c>
      <c r="D19" s="14">
        <f t="shared" si="0"/>
        <v>-34.330167710648624</v>
      </c>
      <c r="E19" s="4">
        <f t="shared" si="1"/>
        <v>0</v>
      </c>
      <c r="F19" s="12">
        <v>0</v>
      </c>
      <c r="G19" s="9">
        <f t="shared" si="2"/>
        <v>0</v>
      </c>
      <c r="H19" s="31"/>
    </row>
    <row r="20" spans="1:8" ht="15">
      <c r="A20" s="13" t="s">
        <v>15</v>
      </c>
      <c r="B20" s="4">
        <v>7467</v>
      </c>
      <c r="C20" s="4">
        <v>16000</v>
      </c>
      <c r="D20" s="14">
        <f t="shared" si="0"/>
        <v>114.27614838623276</v>
      </c>
      <c r="E20" s="4">
        <f t="shared" si="1"/>
        <v>477847.99999999994</v>
      </c>
      <c r="F20" s="12">
        <v>377216</v>
      </c>
      <c r="G20" s="9">
        <f t="shared" si="2"/>
        <v>100631.99999999994</v>
      </c>
      <c r="H20" s="31"/>
    </row>
    <row r="21" spans="1:8" ht="15">
      <c r="A21" s="13" t="s">
        <v>16</v>
      </c>
      <c r="B21" s="4">
        <v>32669</v>
      </c>
      <c r="C21" s="4">
        <v>29000</v>
      </c>
      <c r="D21" s="14">
        <f t="shared" si="0"/>
        <v>-11.23083045088616</v>
      </c>
      <c r="E21" s="4">
        <f t="shared" si="1"/>
        <v>0</v>
      </c>
      <c r="F21" s="12">
        <v>0</v>
      </c>
      <c r="G21" s="9">
        <f t="shared" si="2"/>
        <v>0</v>
      </c>
      <c r="H21" s="31"/>
    </row>
    <row r="22" spans="1:8" ht="15">
      <c r="A22" s="13" t="s">
        <v>17</v>
      </c>
      <c r="B22" s="4">
        <v>6464</v>
      </c>
      <c r="C22" s="4">
        <v>8000</v>
      </c>
      <c r="D22" s="14">
        <f t="shared" si="0"/>
        <v>23.762376237623755</v>
      </c>
      <c r="E22" s="4">
        <f t="shared" si="1"/>
        <v>86016</v>
      </c>
      <c r="F22" s="12">
        <v>94528</v>
      </c>
      <c r="G22" s="9">
        <f t="shared" si="2"/>
        <v>0</v>
      </c>
      <c r="H22" s="31"/>
    </row>
    <row r="23" spans="1:8" ht="15">
      <c r="A23" s="13" t="s">
        <v>18</v>
      </c>
      <c r="B23" s="4">
        <v>7202</v>
      </c>
      <c r="C23" s="4">
        <v>6800</v>
      </c>
      <c r="D23" s="14">
        <f t="shared" si="0"/>
        <v>-5.581782838100523</v>
      </c>
      <c r="E23" s="4">
        <f t="shared" si="1"/>
        <v>0</v>
      </c>
      <c r="F23" s="12">
        <v>2912</v>
      </c>
      <c r="G23" s="9">
        <f t="shared" si="2"/>
        <v>0</v>
      </c>
      <c r="H23" s="31"/>
    </row>
    <row r="24" spans="1:8" ht="15">
      <c r="A24" s="13" t="s">
        <v>19</v>
      </c>
      <c r="B24" s="4">
        <v>12657</v>
      </c>
      <c r="C24" s="4">
        <v>12400</v>
      </c>
      <c r="D24" s="14">
        <f t="shared" si="0"/>
        <v>-2.0304969582049353</v>
      </c>
      <c r="E24" s="4">
        <f t="shared" si="1"/>
        <v>0</v>
      </c>
      <c r="F24" s="12">
        <v>0</v>
      </c>
      <c r="G24" s="9">
        <f t="shared" si="2"/>
        <v>0</v>
      </c>
      <c r="H24" s="31"/>
    </row>
    <row r="25" spans="1:8" ht="15">
      <c r="A25" s="13" t="s">
        <v>20</v>
      </c>
      <c r="B25" s="4">
        <v>20682</v>
      </c>
      <c r="C25" s="4">
        <v>22000</v>
      </c>
      <c r="D25" s="14">
        <f t="shared" si="0"/>
        <v>6.372691229088105</v>
      </c>
      <c r="E25" s="4">
        <f t="shared" si="1"/>
        <v>73808</v>
      </c>
      <c r="F25" s="12">
        <v>120847.99999999999</v>
      </c>
      <c r="G25" s="9">
        <f t="shared" si="2"/>
        <v>0</v>
      </c>
      <c r="H25" s="31"/>
    </row>
    <row r="26" spans="1:8" ht="15">
      <c r="A26" s="13" t="s">
        <v>21</v>
      </c>
      <c r="B26" s="4">
        <v>5806</v>
      </c>
      <c r="C26" s="4">
        <v>6200</v>
      </c>
      <c r="D26" s="14">
        <f t="shared" si="0"/>
        <v>6.786083362039278</v>
      </c>
      <c r="E26" s="4">
        <f t="shared" si="1"/>
        <v>22064</v>
      </c>
      <c r="F26" s="12">
        <v>59639.99999999999</v>
      </c>
      <c r="G26" s="9">
        <f t="shared" si="2"/>
        <v>0</v>
      </c>
      <c r="H26" s="31"/>
    </row>
    <row r="27" spans="1:8" ht="15">
      <c r="A27" s="13" t="s">
        <v>22</v>
      </c>
      <c r="B27" s="4">
        <v>37749</v>
      </c>
      <c r="C27" s="4">
        <v>33700</v>
      </c>
      <c r="D27" s="14">
        <f t="shared" si="0"/>
        <v>-10.726111949985423</v>
      </c>
      <c r="E27" s="4">
        <f t="shared" si="1"/>
        <v>0</v>
      </c>
      <c r="F27" s="12">
        <v>0</v>
      </c>
      <c r="G27" s="9">
        <f t="shared" si="2"/>
        <v>0</v>
      </c>
      <c r="H27" s="31"/>
    </row>
    <row r="28" spans="1:8" ht="15">
      <c r="A28" s="13" t="s">
        <v>23</v>
      </c>
      <c r="B28" s="4">
        <v>11646</v>
      </c>
      <c r="C28" s="4">
        <v>5900</v>
      </c>
      <c r="D28" s="14">
        <f t="shared" si="0"/>
        <v>-49.338828782414566</v>
      </c>
      <c r="E28" s="4">
        <f t="shared" si="1"/>
        <v>0</v>
      </c>
      <c r="F28" s="12">
        <v>0</v>
      </c>
      <c r="G28" s="9">
        <f t="shared" si="2"/>
        <v>0</v>
      </c>
      <c r="H28" s="31"/>
    </row>
    <row r="29" spans="1:8" ht="15">
      <c r="A29" s="13" t="s">
        <v>24</v>
      </c>
      <c r="B29" s="4">
        <v>42239</v>
      </c>
      <c r="C29" s="4">
        <v>37500</v>
      </c>
      <c r="D29" s="14">
        <f t="shared" si="0"/>
        <v>-11.219489097753268</v>
      </c>
      <c r="E29" s="4">
        <f t="shared" si="1"/>
        <v>0</v>
      </c>
      <c r="F29" s="12">
        <v>0</v>
      </c>
      <c r="G29" s="9">
        <f t="shared" si="2"/>
        <v>0</v>
      </c>
      <c r="H29" s="31"/>
    </row>
    <row r="30" spans="1:8" ht="15">
      <c r="A30" s="13" t="s">
        <v>25</v>
      </c>
      <c r="B30" s="4">
        <v>2887</v>
      </c>
      <c r="C30" s="4">
        <v>3000</v>
      </c>
      <c r="D30" s="14">
        <f t="shared" si="0"/>
        <v>3.9140976792518103</v>
      </c>
      <c r="E30" s="4">
        <f t="shared" si="1"/>
        <v>6328</v>
      </c>
      <c r="F30" s="12">
        <v>42504</v>
      </c>
      <c r="G30" s="9">
        <f t="shared" si="2"/>
        <v>0</v>
      </c>
      <c r="H30" s="31"/>
    </row>
    <row r="31" spans="1:8" ht="15">
      <c r="A31" s="13" t="s">
        <v>26</v>
      </c>
      <c r="B31" s="4">
        <v>26077</v>
      </c>
      <c r="C31" s="4">
        <v>46000</v>
      </c>
      <c r="D31" s="14">
        <f t="shared" si="0"/>
        <v>76.40065958507495</v>
      </c>
      <c r="E31" s="4">
        <f t="shared" si="1"/>
        <v>1115688</v>
      </c>
      <c r="F31" s="12">
        <v>869456</v>
      </c>
      <c r="G31" s="9">
        <f t="shared" si="2"/>
        <v>246232</v>
      </c>
      <c r="H31" s="31"/>
    </row>
    <row r="32" spans="1:8" ht="15">
      <c r="A32" s="13" t="s">
        <v>27</v>
      </c>
      <c r="B32" s="4">
        <v>2122</v>
      </c>
      <c r="C32" s="4">
        <v>2300</v>
      </c>
      <c r="D32" s="14">
        <f t="shared" si="0"/>
        <v>8.388312912346848</v>
      </c>
      <c r="E32" s="4">
        <f t="shared" si="1"/>
        <v>9968</v>
      </c>
      <c r="F32" s="12">
        <v>24192</v>
      </c>
      <c r="G32" s="9">
        <f t="shared" si="2"/>
        <v>0</v>
      </c>
      <c r="H32" s="31"/>
    </row>
    <row r="33" spans="1:8" ht="15">
      <c r="A33" s="13" t="s">
        <v>28</v>
      </c>
      <c r="B33" s="4">
        <v>5251</v>
      </c>
      <c r="C33" s="4">
        <v>4800</v>
      </c>
      <c r="D33" s="14">
        <f t="shared" si="0"/>
        <v>-8.5888402209103</v>
      </c>
      <c r="E33" s="4">
        <f t="shared" si="1"/>
        <v>0</v>
      </c>
      <c r="F33" s="12">
        <v>63223.99999999999</v>
      </c>
      <c r="G33" s="9">
        <f t="shared" si="2"/>
        <v>0</v>
      </c>
      <c r="H33" s="31"/>
    </row>
    <row r="34" spans="1:8" ht="15">
      <c r="A34" s="13" t="s">
        <v>29</v>
      </c>
      <c r="B34" s="4">
        <v>11788</v>
      </c>
      <c r="C34" s="4">
        <v>6600</v>
      </c>
      <c r="D34" s="14">
        <f t="shared" si="0"/>
        <v>-44.01085850016967</v>
      </c>
      <c r="E34" s="4">
        <f t="shared" si="1"/>
        <v>0</v>
      </c>
      <c r="F34" s="12">
        <v>0</v>
      </c>
      <c r="G34" s="9">
        <f t="shared" si="2"/>
        <v>0</v>
      </c>
      <c r="H34" s="31"/>
    </row>
    <row r="35" spans="1:8" ht="15">
      <c r="A35" s="13" t="s">
        <v>30</v>
      </c>
      <c r="B35" s="4">
        <v>22280</v>
      </c>
      <c r="C35" s="4">
        <v>24000</v>
      </c>
      <c r="D35" s="14">
        <f t="shared" si="0"/>
        <v>7.71992818671454</v>
      </c>
      <c r="E35" s="4">
        <f t="shared" si="1"/>
        <v>96320</v>
      </c>
      <c r="F35" s="12">
        <v>131768</v>
      </c>
      <c r="G35" s="9">
        <f t="shared" si="2"/>
        <v>0</v>
      </c>
      <c r="H35" s="31"/>
    </row>
    <row r="36" spans="1:8" ht="15">
      <c r="A36" s="13" t="s">
        <v>31</v>
      </c>
      <c r="B36" s="4">
        <v>22638</v>
      </c>
      <c r="C36" s="4">
        <v>21800</v>
      </c>
      <c r="D36" s="14">
        <f t="shared" si="0"/>
        <v>-3.7017404364343065</v>
      </c>
      <c r="E36" s="4">
        <f t="shared" si="1"/>
        <v>0</v>
      </c>
      <c r="F36" s="12">
        <v>67928</v>
      </c>
      <c r="G36" s="9">
        <f t="shared" si="2"/>
        <v>0</v>
      </c>
      <c r="H36" s="31"/>
    </row>
    <row r="37" spans="1:8" ht="15">
      <c r="A37" s="13" t="s">
        <v>32</v>
      </c>
      <c r="B37" s="4">
        <v>7186</v>
      </c>
      <c r="C37" s="4">
        <v>7100</v>
      </c>
      <c r="D37" s="14">
        <f t="shared" si="0"/>
        <v>-1.196771500139164</v>
      </c>
      <c r="E37" s="4">
        <f t="shared" si="1"/>
        <v>0</v>
      </c>
      <c r="F37" s="12">
        <v>24640</v>
      </c>
      <c r="G37" s="9">
        <f t="shared" si="2"/>
        <v>0</v>
      </c>
      <c r="H37" s="31"/>
    </row>
    <row r="38" spans="1:8" ht="15">
      <c r="A38" s="13" t="s">
        <v>33</v>
      </c>
      <c r="B38" s="4">
        <v>8439</v>
      </c>
      <c r="C38" s="4">
        <v>6500</v>
      </c>
      <c r="D38" s="14">
        <f t="shared" si="0"/>
        <v>-22.97665600189596</v>
      </c>
      <c r="E38" s="4">
        <f t="shared" si="1"/>
        <v>0</v>
      </c>
      <c r="F38" s="12">
        <v>1624</v>
      </c>
      <c r="G38" s="9">
        <f t="shared" si="2"/>
        <v>0</v>
      </c>
      <c r="H38" s="31"/>
    </row>
    <row r="39" spans="1:8" ht="15">
      <c r="A39" s="13" t="s">
        <v>34</v>
      </c>
      <c r="B39" s="4">
        <v>7733</v>
      </c>
      <c r="C39" s="4">
        <v>5800</v>
      </c>
      <c r="D39" s="14">
        <f t="shared" si="0"/>
        <v>-24.99676710203026</v>
      </c>
      <c r="E39" s="4">
        <f t="shared" si="1"/>
        <v>0</v>
      </c>
      <c r="F39" s="12">
        <v>0</v>
      </c>
      <c r="G39" s="9">
        <f t="shared" si="2"/>
        <v>0</v>
      </c>
      <c r="H39" s="31"/>
    </row>
    <row r="40" spans="1:8" ht="15">
      <c r="A40" s="13" t="s">
        <v>35</v>
      </c>
      <c r="B40" s="4">
        <v>12493</v>
      </c>
      <c r="C40" s="4">
        <v>20300</v>
      </c>
      <c r="D40" s="14">
        <f t="shared" si="0"/>
        <v>62.490994957176014</v>
      </c>
      <c r="E40" s="4">
        <f t="shared" si="1"/>
        <v>437192</v>
      </c>
      <c r="F40" s="12">
        <v>369264</v>
      </c>
      <c r="G40" s="9">
        <f t="shared" si="2"/>
        <v>67928</v>
      </c>
      <c r="H40" s="31"/>
    </row>
    <row r="41" spans="1:8" ht="15">
      <c r="A41" s="13" t="s">
        <v>36</v>
      </c>
      <c r="B41" s="4">
        <v>10966</v>
      </c>
      <c r="C41" s="4">
        <v>6600</v>
      </c>
      <c r="D41" s="14">
        <f t="shared" si="0"/>
        <v>-39.81397045413095</v>
      </c>
      <c r="E41" s="4">
        <f t="shared" si="1"/>
        <v>0</v>
      </c>
      <c r="F41" s="12">
        <v>0</v>
      </c>
      <c r="G41" s="9">
        <f t="shared" si="2"/>
        <v>0</v>
      </c>
      <c r="H41" s="31"/>
    </row>
    <row r="42" spans="1:8" s="29" customFormat="1" ht="15">
      <c r="A42" s="5" t="s">
        <v>38</v>
      </c>
      <c r="B42" s="15">
        <f>SUM(B5:B41)</f>
        <v>2941322</v>
      </c>
      <c r="C42" s="15">
        <f>SUM(C5:C41)</f>
        <v>2235650</v>
      </c>
      <c r="D42" s="17">
        <f t="shared" si="0"/>
        <v>-23.991660892619038</v>
      </c>
      <c r="E42" s="6">
        <f>SUM(E5:E41)</f>
        <v>3117688</v>
      </c>
      <c r="F42" s="6">
        <f>SUM(F5:F41)</f>
        <v>6379150.8</v>
      </c>
      <c r="G42" s="6">
        <f>SUM(G5:G41)</f>
        <v>424031.99999999994</v>
      </c>
      <c r="H42" s="28"/>
    </row>
  </sheetData>
  <sheetProtection/>
  <mergeCells count="4">
    <mergeCell ref="A1:G1"/>
    <mergeCell ref="A2:A3"/>
    <mergeCell ref="B2:D2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25" customWidth="1"/>
    <col min="2" max="2" width="12.140625" style="25" customWidth="1"/>
    <col min="3" max="3" width="11.8515625" style="25" customWidth="1"/>
    <col min="4" max="4" width="10.8515625" style="25" customWidth="1"/>
    <col min="5" max="5" width="13.00390625" style="25" customWidth="1"/>
    <col min="6" max="6" width="12.8515625" style="25" customWidth="1"/>
    <col min="7" max="7" width="15.57421875" style="25" customWidth="1"/>
    <col min="8" max="8" width="6.00390625" style="25" customWidth="1"/>
    <col min="9" max="16384" width="8.7109375" style="25" customWidth="1"/>
  </cols>
  <sheetData>
    <row r="1" spans="1:7" ht="77.25" customHeight="1">
      <c r="A1" s="33" t="s">
        <v>71</v>
      </c>
      <c r="B1" s="33"/>
      <c r="C1" s="33"/>
      <c r="D1" s="33"/>
      <c r="E1" s="33"/>
      <c r="F1" s="33"/>
      <c r="G1" s="33"/>
    </row>
    <row r="2" spans="1:7" ht="34.5" customHeight="1">
      <c r="A2" s="40" t="s">
        <v>37</v>
      </c>
      <c r="B2" s="41" t="s">
        <v>44</v>
      </c>
      <c r="C2" s="41"/>
      <c r="D2" s="41"/>
      <c r="E2" s="42" t="s">
        <v>40</v>
      </c>
      <c r="F2" s="43"/>
      <c r="G2" s="44"/>
    </row>
    <row r="3" spans="1:7" ht="98.25" customHeight="1">
      <c r="A3" s="40"/>
      <c r="B3" s="16" t="s">
        <v>72</v>
      </c>
      <c r="C3" s="16" t="s">
        <v>73</v>
      </c>
      <c r="D3" s="16" t="s">
        <v>39</v>
      </c>
      <c r="E3" s="16" t="s">
        <v>41</v>
      </c>
      <c r="F3" s="16" t="s">
        <v>45</v>
      </c>
      <c r="G3" s="16" t="s">
        <v>46</v>
      </c>
    </row>
    <row r="4" spans="1:7" ht="29.25" customHeight="1">
      <c r="A4" s="18">
        <v>1</v>
      </c>
      <c r="B4" s="18">
        <v>2</v>
      </c>
      <c r="C4" s="18">
        <v>3</v>
      </c>
      <c r="D4" s="8" t="s">
        <v>42</v>
      </c>
      <c r="E4" s="8" t="s">
        <v>53</v>
      </c>
      <c r="F4" s="18">
        <v>7</v>
      </c>
      <c r="G4" s="18" t="s">
        <v>49</v>
      </c>
    </row>
    <row r="5" spans="1:8" ht="15">
      <c r="A5" s="13" t="s">
        <v>0</v>
      </c>
      <c r="B5" s="4">
        <v>2315861</v>
      </c>
      <c r="C5" s="4">
        <v>1424315</v>
      </c>
      <c r="D5" s="14">
        <f>C5/B5*100-100</f>
        <v>-38.4973882283954</v>
      </c>
      <c r="E5" s="4">
        <f>IF((C5-B5)&gt;0,(C5-B5)*80*0.7,0)</f>
        <v>0</v>
      </c>
      <c r="F5" s="12">
        <v>0</v>
      </c>
      <c r="G5" s="9">
        <f>IF((E5-F5)&gt;0,E5-F5,0)</f>
        <v>0</v>
      </c>
      <c r="H5" s="26"/>
    </row>
    <row r="6" spans="1:8" ht="15">
      <c r="A6" s="13" t="s">
        <v>1</v>
      </c>
      <c r="B6" s="4">
        <v>615523</v>
      </c>
      <c r="C6" s="4">
        <v>523853</v>
      </c>
      <c r="D6" s="14">
        <f aca="true" t="shared" si="0" ref="D6:D42">C6/B6*100-100</f>
        <v>-14.893025930793812</v>
      </c>
      <c r="E6" s="4">
        <f aca="true" t="shared" si="1" ref="E6:E41">IF((C6-B6)&gt;0,(C6-B6)*80*0.7,0)</f>
        <v>0</v>
      </c>
      <c r="F6" s="12">
        <v>2658824</v>
      </c>
      <c r="G6" s="9">
        <f aca="true" t="shared" si="2" ref="G6:G41">IF((E6-F6)&gt;0,E6-F6,0)</f>
        <v>0</v>
      </c>
      <c r="H6" s="26"/>
    </row>
    <row r="7" spans="1:8" ht="15">
      <c r="A7" s="13" t="s">
        <v>2</v>
      </c>
      <c r="B7" s="4">
        <v>288660</v>
      </c>
      <c r="C7" s="4">
        <v>194811</v>
      </c>
      <c r="D7" s="14">
        <f t="shared" si="0"/>
        <v>-32.5119517771773</v>
      </c>
      <c r="E7" s="4">
        <f t="shared" si="1"/>
        <v>0</v>
      </c>
      <c r="F7" s="12">
        <v>0</v>
      </c>
      <c r="G7" s="9">
        <f t="shared" si="2"/>
        <v>0</v>
      </c>
      <c r="H7" s="26"/>
    </row>
    <row r="8" spans="1:8" ht="15">
      <c r="A8" s="13" t="s">
        <v>3</v>
      </c>
      <c r="B8" s="4">
        <v>264046</v>
      </c>
      <c r="C8" s="4">
        <v>129393</v>
      </c>
      <c r="D8" s="14">
        <f t="shared" si="0"/>
        <v>-50.99603856903721</v>
      </c>
      <c r="E8" s="4">
        <f t="shared" si="1"/>
        <v>0</v>
      </c>
      <c r="F8" s="12">
        <v>0</v>
      </c>
      <c r="G8" s="9">
        <f t="shared" si="2"/>
        <v>0</v>
      </c>
      <c r="H8" s="26"/>
    </row>
    <row r="9" spans="1:8" ht="15">
      <c r="A9" s="13" t="s">
        <v>4</v>
      </c>
      <c r="B9" s="4">
        <v>82649</v>
      </c>
      <c r="C9" s="4">
        <v>58333</v>
      </c>
      <c r="D9" s="14">
        <f t="shared" si="0"/>
        <v>-29.420803639487474</v>
      </c>
      <c r="E9" s="4">
        <f t="shared" si="1"/>
        <v>0</v>
      </c>
      <c r="F9" s="12">
        <v>0</v>
      </c>
      <c r="G9" s="9">
        <f t="shared" si="2"/>
        <v>0</v>
      </c>
      <c r="H9" s="26"/>
    </row>
    <row r="10" spans="1:8" ht="15">
      <c r="A10" s="13" t="s">
        <v>5</v>
      </c>
      <c r="B10" s="4">
        <v>78754</v>
      </c>
      <c r="C10" s="4">
        <v>61794</v>
      </c>
      <c r="D10" s="14">
        <f t="shared" si="0"/>
        <v>-21.535414074205747</v>
      </c>
      <c r="E10" s="4">
        <f t="shared" si="1"/>
        <v>0</v>
      </c>
      <c r="F10" s="12">
        <v>0</v>
      </c>
      <c r="G10" s="9">
        <f t="shared" si="2"/>
        <v>0</v>
      </c>
      <c r="H10" s="26"/>
    </row>
    <row r="11" spans="1:8" ht="15">
      <c r="A11" s="13" t="s">
        <v>6</v>
      </c>
      <c r="B11" s="4">
        <v>90998</v>
      </c>
      <c r="C11" s="4">
        <v>62540</v>
      </c>
      <c r="D11" s="14">
        <f t="shared" si="0"/>
        <v>-31.273214795929576</v>
      </c>
      <c r="E11" s="4">
        <f t="shared" si="1"/>
        <v>0</v>
      </c>
      <c r="F11" s="12">
        <v>0</v>
      </c>
      <c r="G11" s="9">
        <f t="shared" si="2"/>
        <v>0</v>
      </c>
      <c r="H11" s="26"/>
    </row>
    <row r="12" spans="1:8" ht="15">
      <c r="A12" s="13" t="s">
        <v>7</v>
      </c>
      <c r="B12" s="4">
        <v>31260</v>
      </c>
      <c r="C12" s="4">
        <v>20401</v>
      </c>
      <c r="D12" s="14">
        <f t="shared" si="0"/>
        <v>-34.737683941138826</v>
      </c>
      <c r="E12" s="4">
        <f t="shared" si="1"/>
        <v>0</v>
      </c>
      <c r="F12" s="12">
        <v>0</v>
      </c>
      <c r="G12" s="9">
        <f t="shared" si="2"/>
        <v>0</v>
      </c>
      <c r="H12" s="26"/>
    </row>
    <row r="13" spans="1:8" ht="15">
      <c r="A13" s="13" t="s">
        <v>8</v>
      </c>
      <c r="B13" s="4">
        <v>72458</v>
      </c>
      <c r="C13" s="4">
        <v>64387</v>
      </c>
      <c r="D13" s="14">
        <f t="shared" si="0"/>
        <v>-11.138866653785641</v>
      </c>
      <c r="E13" s="4">
        <f t="shared" si="1"/>
        <v>0</v>
      </c>
      <c r="F13" s="12">
        <v>249703.99999999997</v>
      </c>
      <c r="G13" s="9">
        <f t="shared" si="2"/>
        <v>0</v>
      </c>
      <c r="H13" s="26"/>
    </row>
    <row r="14" spans="1:8" ht="15">
      <c r="A14" s="13" t="s">
        <v>9</v>
      </c>
      <c r="B14" s="4">
        <v>22170</v>
      </c>
      <c r="C14" s="4">
        <v>32765</v>
      </c>
      <c r="D14" s="14">
        <f t="shared" si="0"/>
        <v>47.789806044203885</v>
      </c>
      <c r="E14" s="4">
        <f t="shared" si="1"/>
        <v>593320</v>
      </c>
      <c r="F14" s="12">
        <v>1172886.7999999998</v>
      </c>
      <c r="G14" s="9">
        <f t="shared" si="2"/>
        <v>0</v>
      </c>
      <c r="H14" s="26"/>
    </row>
    <row r="15" spans="1:8" ht="15">
      <c r="A15" s="13" t="s">
        <v>10</v>
      </c>
      <c r="B15" s="4">
        <v>5928</v>
      </c>
      <c r="C15" s="4">
        <v>5156</v>
      </c>
      <c r="D15" s="14">
        <f t="shared" si="0"/>
        <v>-13.022941970310384</v>
      </c>
      <c r="E15" s="4">
        <f t="shared" si="1"/>
        <v>0</v>
      </c>
      <c r="F15" s="12">
        <v>0</v>
      </c>
      <c r="G15" s="9">
        <f t="shared" si="2"/>
        <v>0</v>
      </c>
      <c r="H15" s="26"/>
    </row>
    <row r="16" spans="1:8" ht="15">
      <c r="A16" s="13" t="s">
        <v>11</v>
      </c>
      <c r="B16" s="4">
        <v>51515</v>
      </c>
      <c r="C16" s="4">
        <v>37445</v>
      </c>
      <c r="D16" s="14">
        <f t="shared" si="0"/>
        <v>-27.312433271862574</v>
      </c>
      <c r="E16" s="4">
        <f t="shared" si="1"/>
        <v>0</v>
      </c>
      <c r="F16" s="12">
        <v>0</v>
      </c>
      <c r="G16" s="9">
        <f t="shared" si="2"/>
        <v>0</v>
      </c>
      <c r="H16" s="26"/>
    </row>
    <row r="17" spans="1:8" ht="15">
      <c r="A17" s="13" t="s">
        <v>12</v>
      </c>
      <c r="B17" s="4">
        <v>24507</v>
      </c>
      <c r="C17" s="4">
        <v>10168</v>
      </c>
      <c r="D17" s="14">
        <f t="shared" si="0"/>
        <v>-58.509813522666995</v>
      </c>
      <c r="E17" s="4">
        <f t="shared" si="1"/>
        <v>0</v>
      </c>
      <c r="F17" s="12">
        <v>0</v>
      </c>
      <c r="G17" s="9">
        <f t="shared" si="2"/>
        <v>0</v>
      </c>
      <c r="H17" s="26"/>
    </row>
    <row r="18" spans="1:8" ht="15">
      <c r="A18" s="13" t="s">
        <v>13</v>
      </c>
      <c r="B18" s="4">
        <v>12586</v>
      </c>
      <c r="C18" s="4">
        <v>12582</v>
      </c>
      <c r="D18" s="48">
        <f t="shared" si="0"/>
        <v>-0.03178134435086122</v>
      </c>
      <c r="E18" s="4">
        <f t="shared" si="1"/>
        <v>0</v>
      </c>
      <c r="F18" s="12">
        <v>57232</v>
      </c>
      <c r="G18" s="9">
        <f t="shared" si="2"/>
        <v>0</v>
      </c>
      <c r="H18" s="26"/>
    </row>
    <row r="19" spans="1:8" ht="15">
      <c r="A19" s="13" t="s">
        <v>14</v>
      </c>
      <c r="B19" s="4">
        <v>7234</v>
      </c>
      <c r="C19" s="4">
        <v>5120</v>
      </c>
      <c r="D19" s="14">
        <f t="shared" si="0"/>
        <v>-29.223113077135736</v>
      </c>
      <c r="E19" s="4">
        <f t="shared" si="1"/>
        <v>0</v>
      </c>
      <c r="F19" s="12">
        <v>0</v>
      </c>
      <c r="G19" s="9">
        <f t="shared" si="2"/>
        <v>0</v>
      </c>
      <c r="H19" s="26"/>
    </row>
    <row r="20" spans="1:8" ht="15">
      <c r="A20" s="13" t="s">
        <v>15</v>
      </c>
      <c r="B20" s="4">
        <v>12249</v>
      </c>
      <c r="C20" s="4">
        <v>17301</v>
      </c>
      <c r="D20" s="14">
        <f t="shared" si="0"/>
        <v>41.24418319862846</v>
      </c>
      <c r="E20" s="4">
        <f t="shared" si="1"/>
        <v>282912</v>
      </c>
      <c r="F20" s="12">
        <v>477847.99999999994</v>
      </c>
      <c r="G20" s="9">
        <f t="shared" si="2"/>
        <v>0</v>
      </c>
      <c r="H20" s="26"/>
    </row>
    <row r="21" spans="1:8" ht="15">
      <c r="A21" s="13" t="s">
        <v>16</v>
      </c>
      <c r="B21" s="4">
        <v>51073</v>
      </c>
      <c r="C21" s="4">
        <v>44151</v>
      </c>
      <c r="D21" s="14">
        <f t="shared" si="0"/>
        <v>-13.553149413584478</v>
      </c>
      <c r="E21" s="4">
        <f t="shared" si="1"/>
        <v>0</v>
      </c>
      <c r="F21" s="12">
        <v>0</v>
      </c>
      <c r="G21" s="9">
        <f t="shared" si="2"/>
        <v>0</v>
      </c>
      <c r="H21" s="26"/>
    </row>
    <row r="22" spans="1:8" ht="15">
      <c r="A22" s="13" t="s">
        <v>17</v>
      </c>
      <c r="B22" s="4">
        <v>10277</v>
      </c>
      <c r="C22" s="4">
        <v>10620</v>
      </c>
      <c r="D22" s="14">
        <f t="shared" si="0"/>
        <v>3.3375498686387033</v>
      </c>
      <c r="E22" s="4">
        <f t="shared" si="1"/>
        <v>19208</v>
      </c>
      <c r="F22" s="12">
        <v>94528</v>
      </c>
      <c r="G22" s="9">
        <f t="shared" si="2"/>
        <v>0</v>
      </c>
      <c r="H22" s="26"/>
    </row>
    <row r="23" spans="1:8" ht="15">
      <c r="A23" s="13" t="s">
        <v>18</v>
      </c>
      <c r="B23" s="4">
        <v>11757</v>
      </c>
      <c r="C23" s="4">
        <v>10753</v>
      </c>
      <c r="D23" s="14">
        <f t="shared" si="0"/>
        <v>-8.539593433699082</v>
      </c>
      <c r="E23" s="4">
        <f t="shared" si="1"/>
        <v>0</v>
      </c>
      <c r="F23" s="12">
        <v>2912</v>
      </c>
      <c r="G23" s="9">
        <f t="shared" si="2"/>
        <v>0</v>
      </c>
      <c r="H23" s="26"/>
    </row>
    <row r="24" spans="1:8" ht="15">
      <c r="A24" s="13" t="s">
        <v>19</v>
      </c>
      <c r="B24" s="4">
        <v>21070</v>
      </c>
      <c r="C24" s="4">
        <v>17686</v>
      </c>
      <c r="D24" s="14">
        <f t="shared" si="0"/>
        <v>-16.06074988134789</v>
      </c>
      <c r="E24" s="4">
        <f t="shared" si="1"/>
        <v>0</v>
      </c>
      <c r="F24" s="12">
        <v>0</v>
      </c>
      <c r="G24" s="9">
        <f t="shared" si="2"/>
        <v>0</v>
      </c>
      <c r="H24" s="26"/>
    </row>
    <row r="25" spans="1:8" ht="15">
      <c r="A25" s="13" t="s">
        <v>20</v>
      </c>
      <c r="B25" s="4">
        <v>31878</v>
      </c>
      <c r="C25" s="4">
        <v>26076</v>
      </c>
      <c r="D25" s="14">
        <f t="shared" si="0"/>
        <v>-18.200639939770383</v>
      </c>
      <c r="E25" s="4">
        <f t="shared" si="1"/>
        <v>0</v>
      </c>
      <c r="F25" s="12">
        <v>120847.99999999999</v>
      </c>
      <c r="G25" s="9">
        <f t="shared" si="2"/>
        <v>0</v>
      </c>
      <c r="H25" s="26"/>
    </row>
    <row r="26" spans="1:8" ht="15">
      <c r="A26" s="13" t="s">
        <v>21</v>
      </c>
      <c r="B26" s="4">
        <v>10307</v>
      </c>
      <c r="C26" s="4">
        <v>8163</v>
      </c>
      <c r="D26" s="14">
        <f t="shared" si="0"/>
        <v>-20.801397108761037</v>
      </c>
      <c r="E26" s="4">
        <f t="shared" si="1"/>
        <v>0</v>
      </c>
      <c r="F26" s="12">
        <v>59639.99999999999</v>
      </c>
      <c r="G26" s="9">
        <f t="shared" si="2"/>
        <v>0</v>
      </c>
      <c r="H26" s="26"/>
    </row>
    <row r="27" spans="1:8" ht="15">
      <c r="A27" s="13" t="s">
        <v>22</v>
      </c>
      <c r="B27" s="4">
        <v>64044</v>
      </c>
      <c r="C27" s="4">
        <v>48318</v>
      </c>
      <c r="D27" s="14">
        <f t="shared" si="0"/>
        <v>-24.554993442008623</v>
      </c>
      <c r="E27" s="4">
        <f t="shared" si="1"/>
        <v>0</v>
      </c>
      <c r="F27" s="12">
        <v>0</v>
      </c>
      <c r="G27" s="9">
        <f t="shared" si="2"/>
        <v>0</v>
      </c>
      <c r="H27" s="26"/>
    </row>
    <row r="28" spans="1:8" ht="15">
      <c r="A28" s="13" t="s">
        <v>23</v>
      </c>
      <c r="B28" s="4">
        <v>18350</v>
      </c>
      <c r="C28" s="4">
        <v>8589</v>
      </c>
      <c r="D28" s="14">
        <f t="shared" si="0"/>
        <v>-53.19346049046322</v>
      </c>
      <c r="E28" s="4">
        <f t="shared" si="1"/>
        <v>0</v>
      </c>
      <c r="F28" s="12">
        <v>0</v>
      </c>
      <c r="G28" s="9">
        <f t="shared" si="2"/>
        <v>0</v>
      </c>
      <c r="H28" s="26"/>
    </row>
    <row r="29" spans="1:8" ht="15">
      <c r="A29" s="13" t="s">
        <v>24</v>
      </c>
      <c r="B29" s="4">
        <v>71132</v>
      </c>
      <c r="C29" s="4">
        <v>56868</v>
      </c>
      <c r="D29" s="14">
        <f t="shared" si="0"/>
        <v>-20.052859472529946</v>
      </c>
      <c r="E29" s="4">
        <f t="shared" si="1"/>
        <v>0</v>
      </c>
      <c r="F29" s="12">
        <v>0</v>
      </c>
      <c r="G29" s="9">
        <f t="shared" si="2"/>
        <v>0</v>
      </c>
      <c r="H29" s="26"/>
    </row>
    <row r="30" spans="1:8" ht="15">
      <c r="A30" s="13" t="s">
        <v>25</v>
      </c>
      <c r="B30" s="4">
        <v>5393</v>
      </c>
      <c r="C30" s="4">
        <v>4911</v>
      </c>
      <c r="D30" s="14">
        <f t="shared" si="0"/>
        <v>-8.937511589096985</v>
      </c>
      <c r="E30" s="4">
        <f t="shared" si="1"/>
        <v>0</v>
      </c>
      <c r="F30" s="12">
        <v>42504</v>
      </c>
      <c r="G30" s="9">
        <f t="shared" si="2"/>
        <v>0</v>
      </c>
      <c r="H30" s="26"/>
    </row>
    <row r="31" spans="1:8" ht="15">
      <c r="A31" s="13" t="s">
        <v>26</v>
      </c>
      <c r="B31" s="4">
        <v>40394</v>
      </c>
      <c r="C31" s="4">
        <v>49383</v>
      </c>
      <c r="D31" s="14">
        <f t="shared" si="0"/>
        <v>22.253304946279144</v>
      </c>
      <c r="E31" s="4">
        <f t="shared" si="1"/>
        <v>503383.99999999994</v>
      </c>
      <c r="F31" s="12">
        <v>1115688</v>
      </c>
      <c r="G31" s="9">
        <f t="shared" si="2"/>
        <v>0</v>
      </c>
      <c r="H31" s="26"/>
    </row>
    <row r="32" spans="1:8" ht="15">
      <c r="A32" s="13" t="s">
        <v>27</v>
      </c>
      <c r="B32" s="4">
        <v>4435</v>
      </c>
      <c r="C32" s="4">
        <v>3610</v>
      </c>
      <c r="D32" s="14">
        <f t="shared" si="0"/>
        <v>-18.60202931228862</v>
      </c>
      <c r="E32" s="4">
        <f t="shared" si="1"/>
        <v>0</v>
      </c>
      <c r="F32" s="12">
        <v>24192</v>
      </c>
      <c r="G32" s="9">
        <f t="shared" si="2"/>
        <v>0</v>
      </c>
      <c r="H32" s="26"/>
    </row>
    <row r="33" spans="1:8" ht="15">
      <c r="A33" s="13" t="s">
        <v>28</v>
      </c>
      <c r="B33" s="4">
        <v>7997</v>
      </c>
      <c r="C33" s="4">
        <v>6623</v>
      </c>
      <c r="D33" s="14">
        <f t="shared" si="0"/>
        <v>-17.181443041140426</v>
      </c>
      <c r="E33" s="4">
        <f t="shared" si="1"/>
        <v>0</v>
      </c>
      <c r="F33" s="12">
        <v>63223.99999999999</v>
      </c>
      <c r="G33" s="9">
        <f t="shared" si="2"/>
        <v>0</v>
      </c>
      <c r="H33" s="26"/>
    </row>
    <row r="34" spans="1:8" ht="15">
      <c r="A34" s="13" t="s">
        <v>29</v>
      </c>
      <c r="B34" s="4">
        <v>18636</v>
      </c>
      <c r="C34" s="4">
        <v>9754</v>
      </c>
      <c r="D34" s="14">
        <f t="shared" si="0"/>
        <v>-47.66044215496888</v>
      </c>
      <c r="E34" s="4">
        <f t="shared" si="1"/>
        <v>0</v>
      </c>
      <c r="F34" s="12">
        <v>0</v>
      </c>
      <c r="G34" s="9">
        <f t="shared" si="2"/>
        <v>0</v>
      </c>
      <c r="H34" s="26"/>
    </row>
    <row r="35" spans="1:8" ht="15">
      <c r="A35" s="13" t="s">
        <v>30</v>
      </c>
      <c r="B35" s="4">
        <v>34925</v>
      </c>
      <c r="C35" s="4">
        <v>30907</v>
      </c>
      <c r="D35" s="14">
        <f t="shared" si="0"/>
        <v>-11.504652827487476</v>
      </c>
      <c r="E35" s="4">
        <f t="shared" si="1"/>
        <v>0</v>
      </c>
      <c r="F35" s="12">
        <v>131768</v>
      </c>
      <c r="G35" s="9">
        <f t="shared" si="2"/>
        <v>0</v>
      </c>
      <c r="H35" s="26"/>
    </row>
    <row r="36" spans="1:8" ht="15">
      <c r="A36" s="13" t="s">
        <v>31</v>
      </c>
      <c r="B36" s="4">
        <v>39303</v>
      </c>
      <c r="C36" s="4">
        <v>35722</v>
      </c>
      <c r="D36" s="14">
        <f t="shared" si="0"/>
        <v>-9.111263771213402</v>
      </c>
      <c r="E36" s="4">
        <f t="shared" si="1"/>
        <v>0</v>
      </c>
      <c r="F36" s="12">
        <v>67928</v>
      </c>
      <c r="G36" s="9">
        <f t="shared" si="2"/>
        <v>0</v>
      </c>
      <c r="H36" s="26"/>
    </row>
    <row r="37" spans="1:8" ht="15">
      <c r="A37" s="13" t="s">
        <v>32</v>
      </c>
      <c r="B37" s="4">
        <v>12891</v>
      </c>
      <c r="C37" s="4">
        <v>12917</v>
      </c>
      <c r="D37" s="27">
        <f t="shared" si="0"/>
        <v>0.20169110231944387</v>
      </c>
      <c r="E37" s="4">
        <f t="shared" si="1"/>
        <v>1456</v>
      </c>
      <c r="F37" s="12">
        <v>24640</v>
      </c>
      <c r="G37" s="9">
        <f t="shared" si="2"/>
        <v>0</v>
      </c>
      <c r="H37" s="26"/>
    </row>
    <row r="38" spans="1:8" ht="15">
      <c r="A38" s="13" t="s">
        <v>33</v>
      </c>
      <c r="B38" s="4">
        <v>12464</v>
      </c>
      <c r="C38" s="4">
        <v>9545</v>
      </c>
      <c r="D38" s="14">
        <f t="shared" si="0"/>
        <v>-23.419448010269576</v>
      </c>
      <c r="E38" s="4">
        <f t="shared" si="1"/>
        <v>0</v>
      </c>
      <c r="F38" s="12">
        <v>1624</v>
      </c>
      <c r="G38" s="9">
        <f t="shared" si="2"/>
        <v>0</v>
      </c>
      <c r="H38" s="26"/>
    </row>
    <row r="39" spans="1:8" ht="15">
      <c r="A39" s="13" t="s">
        <v>34</v>
      </c>
      <c r="B39" s="4">
        <v>12915</v>
      </c>
      <c r="C39" s="4">
        <v>8682</v>
      </c>
      <c r="D39" s="14">
        <f t="shared" si="0"/>
        <v>-32.775842044134734</v>
      </c>
      <c r="E39" s="4">
        <f t="shared" si="1"/>
        <v>0</v>
      </c>
      <c r="F39" s="12">
        <v>0</v>
      </c>
      <c r="G39" s="9">
        <f t="shared" si="2"/>
        <v>0</v>
      </c>
      <c r="H39" s="26"/>
    </row>
    <row r="40" spans="1:8" ht="15">
      <c r="A40" s="13" t="s">
        <v>35</v>
      </c>
      <c r="B40" s="4">
        <v>20678</v>
      </c>
      <c r="C40" s="4">
        <v>23385</v>
      </c>
      <c r="D40" s="14">
        <f t="shared" si="0"/>
        <v>13.091208047199927</v>
      </c>
      <c r="E40" s="4">
        <f t="shared" si="1"/>
        <v>151592</v>
      </c>
      <c r="F40" s="12">
        <v>437192</v>
      </c>
      <c r="G40" s="9">
        <f t="shared" si="2"/>
        <v>0</v>
      </c>
      <c r="H40" s="26"/>
    </row>
    <row r="41" spans="1:8" ht="15">
      <c r="A41" s="13" t="s">
        <v>36</v>
      </c>
      <c r="B41" s="4">
        <v>18091</v>
      </c>
      <c r="C41" s="4">
        <v>11501</v>
      </c>
      <c r="D41" s="14">
        <f t="shared" si="0"/>
        <v>-36.42695262837875</v>
      </c>
      <c r="E41" s="4">
        <f t="shared" si="1"/>
        <v>0</v>
      </c>
      <c r="F41" s="12">
        <v>0</v>
      </c>
      <c r="G41" s="9">
        <f t="shared" si="2"/>
        <v>0</v>
      </c>
      <c r="H41" s="26"/>
    </row>
    <row r="42" spans="1:8" s="29" customFormat="1" ht="15">
      <c r="A42" s="5" t="s">
        <v>38</v>
      </c>
      <c r="B42" s="15">
        <f>SUM(B5:B41)</f>
        <v>4494408</v>
      </c>
      <c r="C42" s="15">
        <f>SUM(C5:C41)</f>
        <v>3098528</v>
      </c>
      <c r="D42" s="17">
        <f t="shared" si="0"/>
        <v>-31.058150483890202</v>
      </c>
      <c r="E42" s="6">
        <f>SUM(E5:E41)</f>
        <v>1551872</v>
      </c>
      <c r="F42" s="6">
        <f>SUM(F5:F41)</f>
        <v>6803182.8</v>
      </c>
      <c r="G42" s="6">
        <f>SUM(G5:G41)</f>
        <v>0</v>
      </c>
      <c r="H42" s="28"/>
    </row>
  </sheetData>
  <sheetProtection/>
  <mergeCells count="4">
    <mergeCell ref="A1:G1"/>
    <mergeCell ref="A2:A3"/>
    <mergeCell ref="B2:D2"/>
    <mergeCell ref="E2:G2"/>
  </mergeCells>
  <printOptions horizontalCentered="1" verticalCentered="1"/>
  <pageMargins left="0.2362204724409449" right="0.15748031496062992" top="0.15748031496062992" bottom="0.15748031496062992" header="0.31496062992125984" footer="0.31496062992125984"/>
  <pageSetup fitToHeight="1" fitToWidth="1" horizontalDpi="180" verticalDpi="18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SheetLayoutView="100" zoomScalePageLayoutView="0" workbookViewId="0" topLeftCell="A1">
      <selection activeCell="A2" sqref="A2:A3"/>
    </sheetView>
  </sheetViews>
  <sheetFormatPr defaultColWidth="8.7109375" defaultRowHeight="15"/>
  <cols>
    <col min="1" max="1" width="24.57421875" style="19" customWidth="1"/>
    <col min="2" max="3" width="11.7109375" style="19" customWidth="1"/>
    <col min="4" max="8" width="11.28125" style="19" customWidth="1"/>
    <col min="9" max="16384" width="8.7109375" style="19" customWidth="1"/>
  </cols>
  <sheetData>
    <row r="1" spans="1:8" ht="51" customHeight="1">
      <c r="A1" s="45" t="s">
        <v>58</v>
      </c>
      <c r="B1" s="45"/>
      <c r="C1" s="45"/>
      <c r="D1" s="45"/>
      <c r="E1" s="45"/>
      <c r="F1" s="45"/>
      <c r="G1" s="45"/>
      <c r="H1" s="45"/>
    </row>
    <row r="2" spans="1:8" ht="22.5" customHeight="1">
      <c r="A2" s="46" t="s">
        <v>37</v>
      </c>
      <c r="B2" s="47" t="s">
        <v>59</v>
      </c>
      <c r="C2" s="47"/>
      <c r="D2" s="47"/>
      <c r="E2" s="47"/>
      <c r="F2" s="47"/>
      <c r="G2" s="47"/>
      <c r="H2" s="47"/>
    </row>
    <row r="3" spans="1:8" ht="34.5" customHeight="1">
      <c r="A3" s="46"/>
      <c r="B3" s="20" t="s">
        <v>55</v>
      </c>
      <c r="C3" s="20" t="s">
        <v>56</v>
      </c>
      <c r="D3" s="20" t="s">
        <v>57</v>
      </c>
      <c r="E3" s="20" t="s">
        <v>63</v>
      </c>
      <c r="F3" s="30" t="s">
        <v>70</v>
      </c>
      <c r="G3" s="32" t="s">
        <v>74</v>
      </c>
      <c r="H3" s="20" t="s">
        <v>38</v>
      </c>
    </row>
    <row r="4" spans="1:8" ht="16.5" customHeight="1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 t="s">
        <v>75</v>
      </c>
    </row>
    <row r="5" spans="1:8" ht="15">
      <c r="A5" s="22" t="s">
        <v>0</v>
      </c>
      <c r="B5" s="4">
        <f>'декабрь 2013'!G5</f>
        <v>0</v>
      </c>
      <c r="C5" s="12">
        <f>январь!G5</f>
        <v>0</v>
      </c>
      <c r="D5" s="12">
        <f>февраль!G5</f>
        <v>0</v>
      </c>
      <c r="E5" s="12">
        <f>март!G5</f>
        <v>0</v>
      </c>
      <c r="F5" s="12">
        <f>апрель!G5</f>
        <v>0</v>
      </c>
      <c r="G5" s="12">
        <f>'май-июнь'!G5</f>
        <v>0</v>
      </c>
      <c r="H5" s="9">
        <f>SUM(B5:G5)</f>
        <v>0</v>
      </c>
    </row>
    <row r="6" spans="1:8" ht="15">
      <c r="A6" s="22" t="s">
        <v>1</v>
      </c>
      <c r="B6" s="4">
        <f>'декабрь 2013'!G6</f>
        <v>0</v>
      </c>
      <c r="C6" s="12">
        <f>январь!G6</f>
        <v>1516256</v>
      </c>
      <c r="D6" s="12">
        <f>февраль!G6</f>
        <v>1142568</v>
      </c>
      <c r="E6" s="12">
        <f>март!G6</f>
        <v>0</v>
      </c>
      <c r="F6" s="12">
        <f>апрель!G6</f>
        <v>0</v>
      </c>
      <c r="G6" s="12">
        <f>'май-июнь'!G6</f>
        <v>0</v>
      </c>
      <c r="H6" s="9">
        <f aca="true" t="shared" si="0" ref="H6:H41">SUM(B6:G6)</f>
        <v>2658824</v>
      </c>
    </row>
    <row r="7" spans="1:8" ht="15">
      <c r="A7" s="22" t="s">
        <v>2</v>
      </c>
      <c r="B7" s="4">
        <f>'декабрь 2013'!G7</f>
        <v>0</v>
      </c>
      <c r="C7" s="12">
        <f>январь!G7</f>
        <v>0</v>
      </c>
      <c r="D7" s="12">
        <f>февраль!G7</f>
        <v>0</v>
      </c>
      <c r="E7" s="12">
        <f>март!G7</f>
        <v>0</v>
      </c>
      <c r="F7" s="12">
        <f>апрель!G7</f>
        <v>0</v>
      </c>
      <c r="G7" s="12">
        <f>'май-июнь'!G7</f>
        <v>0</v>
      </c>
      <c r="H7" s="9">
        <f t="shared" si="0"/>
        <v>0</v>
      </c>
    </row>
    <row r="8" spans="1:8" ht="15">
      <c r="A8" s="22" t="s">
        <v>3</v>
      </c>
      <c r="B8" s="4">
        <f>'декабрь 2013'!G8</f>
        <v>0</v>
      </c>
      <c r="C8" s="12">
        <f>январь!G8</f>
        <v>0</v>
      </c>
      <c r="D8" s="12">
        <f>февраль!G8</f>
        <v>0</v>
      </c>
      <c r="E8" s="12">
        <f>март!G8</f>
        <v>0</v>
      </c>
      <c r="F8" s="12">
        <f>апрель!G8</f>
        <v>0</v>
      </c>
      <c r="G8" s="12">
        <f>'май-июнь'!G8</f>
        <v>0</v>
      </c>
      <c r="H8" s="9">
        <f t="shared" si="0"/>
        <v>0</v>
      </c>
    </row>
    <row r="9" spans="1:8" ht="15">
      <c r="A9" s="22" t="s">
        <v>4</v>
      </c>
      <c r="B9" s="4">
        <f>'декабрь 2013'!G9</f>
        <v>0</v>
      </c>
      <c r="C9" s="12">
        <f>январь!G9</f>
        <v>0</v>
      </c>
      <c r="D9" s="12">
        <f>февраль!G9</f>
        <v>0</v>
      </c>
      <c r="E9" s="12">
        <f>март!G9</f>
        <v>0</v>
      </c>
      <c r="F9" s="12">
        <f>апрель!G9</f>
        <v>0</v>
      </c>
      <c r="G9" s="12">
        <f>'май-июнь'!G9</f>
        <v>0</v>
      </c>
      <c r="H9" s="9">
        <f t="shared" si="0"/>
        <v>0</v>
      </c>
    </row>
    <row r="10" spans="1:8" ht="15">
      <c r="A10" s="22" t="s">
        <v>5</v>
      </c>
      <c r="B10" s="4">
        <f>'декабрь 2013'!G10</f>
        <v>0</v>
      </c>
      <c r="C10" s="12">
        <f>январь!G10</f>
        <v>0</v>
      </c>
      <c r="D10" s="12">
        <f>февраль!G10</f>
        <v>0</v>
      </c>
      <c r="E10" s="12">
        <f>март!G10</f>
        <v>0</v>
      </c>
      <c r="F10" s="12">
        <f>апрель!G10</f>
        <v>0</v>
      </c>
      <c r="G10" s="12">
        <f>'май-июнь'!G10</f>
        <v>0</v>
      </c>
      <c r="H10" s="9">
        <f t="shared" si="0"/>
        <v>0</v>
      </c>
    </row>
    <row r="11" spans="1:8" ht="15">
      <c r="A11" s="22" t="s">
        <v>6</v>
      </c>
      <c r="B11" s="4">
        <f>'декабрь 2013'!G11</f>
        <v>0</v>
      </c>
      <c r="C11" s="12">
        <f>январь!G11</f>
        <v>0</v>
      </c>
      <c r="D11" s="12">
        <f>февраль!G11</f>
        <v>0</v>
      </c>
      <c r="E11" s="12">
        <f>март!G11</f>
        <v>0</v>
      </c>
      <c r="F11" s="12">
        <f>апрель!G11</f>
        <v>0</v>
      </c>
      <c r="G11" s="12">
        <f>'май-июнь'!G11</f>
        <v>0</v>
      </c>
      <c r="H11" s="9">
        <f t="shared" si="0"/>
        <v>0</v>
      </c>
    </row>
    <row r="12" spans="1:8" ht="15">
      <c r="A12" s="22" t="s">
        <v>7</v>
      </c>
      <c r="B12" s="4">
        <f>'декабрь 2013'!G12</f>
        <v>0</v>
      </c>
      <c r="C12" s="12">
        <f>январь!G12</f>
        <v>0</v>
      </c>
      <c r="D12" s="12">
        <f>февраль!G12</f>
        <v>0</v>
      </c>
      <c r="E12" s="12">
        <f>март!G12</f>
        <v>0</v>
      </c>
      <c r="F12" s="12">
        <f>апрель!G12</f>
        <v>0</v>
      </c>
      <c r="G12" s="12">
        <f>'май-июнь'!G12</f>
        <v>0</v>
      </c>
      <c r="H12" s="9">
        <f t="shared" si="0"/>
        <v>0</v>
      </c>
    </row>
    <row r="13" spans="1:8" ht="15">
      <c r="A13" s="22" t="s">
        <v>8</v>
      </c>
      <c r="B13" s="4">
        <f>'декабрь 2013'!G13</f>
        <v>0</v>
      </c>
      <c r="C13" s="12">
        <f>январь!G13</f>
        <v>0</v>
      </c>
      <c r="D13" s="12">
        <f>февраль!G13</f>
        <v>0</v>
      </c>
      <c r="E13" s="12">
        <f>март!G13</f>
        <v>249703.99999999997</v>
      </c>
      <c r="F13" s="12">
        <f>апрель!G13</f>
        <v>0</v>
      </c>
      <c r="G13" s="12">
        <f>'май-июнь'!G13</f>
        <v>0</v>
      </c>
      <c r="H13" s="9">
        <f t="shared" si="0"/>
        <v>249703.99999999997</v>
      </c>
    </row>
    <row r="14" spans="1:8" ht="15">
      <c r="A14" s="22" t="s">
        <v>9</v>
      </c>
      <c r="B14" s="4">
        <f>'декабрь 2013'!G14</f>
        <v>1034790.7999999998</v>
      </c>
      <c r="C14" s="12">
        <f>январь!G14</f>
        <v>71400</v>
      </c>
      <c r="D14" s="12">
        <f>февраль!G14</f>
        <v>66696</v>
      </c>
      <c r="E14" s="12">
        <f>март!G14</f>
        <v>0</v>
      </c>
      <c r="F14" s="12">
        <f>апрель!G14</f>
        <v>0</v>
      </c>
      <c r="G14" s="12">
        <f>'май-июнь'!G14</f>
        <v>0</v>
      </c>
      <c r="H14" s="9">
        <f t="shared" si="0"/>
        <v>1172886.7999999998</v>
      </c>
    </row>
    <row r="15" spans="1:8" ht="15">
      <c r="A15" s="22" t="s">
        <v>10</v>
      </c>
      <c r="B15" s="4">
        <f>'декабрь 2013'!G15</f>
        <v>0</v>
      </c>
      <c r="C15" s="12">
        <f>январь!G15</f>
        <v>0</v>
      </c>
      <c r="D15" s="12">
        <f>февраль!G15</f>
        <v>0</v>
      </c>
      <c r="E15" s="12">
        <f>март!G15</f>
        <v>0</v>
      </c>
      <c r="F15" s="12">
        <f>апрель!G15</f>
        <v>0</v>
      </c>
      <c r="G15" s="12">
        <f>'май-июнь'!G15</f>
        <v>0</v>
      </c>
      <c r="H15" s="9">
        <f t="shared" si="0"/>
        <v>0</v>
      </c>
    </row>
    <row r="16" spans="1:8" ht="15">
      <c r="A16" s="22" t="s">
        <v>11</v>
      </c>
      <c r="B16" s="4">
        <f>'декабрь 2013'!G16</f>
        <v>0</v>
      </c>
      <c r="C16" s="12">
        <f>январь!G16</f>
        <v>0</v>
      </c>
      <c r="D16" s="12">
        <f>февраль!G16</f>
        <v>0</v>
      </c>
      <c r="E16" s="12">
        <f>март!G16</f>
        <v>0</v>
      </c>
      <c r="F16" s="12">
        <f>апрель!G16</f>
        <v>0</v>
      </c>
      <c r="G16" s="12">
        <f>'май-июнь'!G16</f>
        <v>0</v>
      </c>
      <c r="H16" s="9">
        <f t="shared" si="0"/>
        <v>0</v>
      </c>
    </row>
    <row r="17" spans="1:8" ht="15">
      <c r="A17" s="22" t="s">
        <v>12</v>
      </c>
      <c r="B17" s="4">
        <f>'декабрь 2013'!G17</f>
        <v>0</v>
      </c>
      <c r="C17" s="12">
        <f>январь!G17</f>
        <v>0</v>
      </c>
      <c r="D17" s="12">
        <f>февраль!G17</f>
        <v>0</v>
      </c>
      <c r="E17" s="12">
        <f>март!G17</f>
        <v>0</v>
      </c>
      <c r="F17" s="12">
        <f>апрель!G17</f>
        <v>0</v>
      </c>
      <c r="G17" s="12">
        <f>'май-июнь'!G17</f>
        <v>0</v>
      </c>
      <c r="H17" s="9">
        <f t="shared" si="0"/>
        <v>0</v>
      </c>
    </row>
    <row r="18" spans="1:8" ht="15">
      <c r="A18" s="22" t="s">
        <v>13</v>
      </c>
      <c r="B18" s="4">
        <f>'декабрь 2013'!G18</f>
        <v>0</v>
      </c>
      <c r="C18" s="12">
        <f>январь!G18</f>
        <v>0</v>
      </c>
      <c r="D18" s="12">
        <f>февраль!G18</f>
        <v>0</v>
      </c>
      <c r="E18" s="12">
        <f>март!G18</f>
        <v>47992</v>
      </c>
      <c r="F18" s="12">
        <f>апрель!G18</f>
        <v>9240</v>
      </c>
      <c r="G18" s="12">
        <f>'май-июнь'!G18</f>
        <v>0</v>
      </c>
      <c r="H18" s="9">
        <f t="shared" si="0"/>
        <v>57232</v>
      </c>
    </row>
    <row r="19" spans="1:8" ht="15">
      <c r="A19" s="22" t="s">
        <v>14</v>
      </c>
      <c r="B19" s="4">
        <f>'декабрь 2013'!G19</f>
        <v>0</v>
      </c>
      <c r="C19" s="12">
        <f>январь!G19</f>
        <v>0</v>
      </c>
      <c r="D19" s="12">
        <f>февраль!G19</f>
        <v>0</v>
      </c>
      <c r="E19" s="12">
        <f>март!G19</f>
        <v>0</v>
      </c>
      <c r="F19" s="12">
        <f>апрель!G19</f>
        <v>0</v>
      </c>
      <c r="G19" s="12">
        <f>'май-июнь'!G19</f>
        <v>0</v>
      </c>
      <c r="H19" s="9">
        <f t="shared" si="0"/>
        <v>0</v>
      </c>
    </row>
    <row r="20" spans="1:8" ht="15">
      <c r="A20" s="22" t="s">
        <v>15</v>
      </c>
      <c r="B20" s="4">
        <f>'декабрь 2013'!G20</f>
        <v>0</v>
      </c>
      <c r="C20" s="12">
        <f>январь!G20</f>
        <v>0</v>
      </c>
      <c r="D20" s="12">
        <f>февраль!G20</f>
        <v>0</v>
      </c>
      <c r="E20" s="12">
        <f>март!G20</f>
        <v>377216</v>
      </c>
      <c r="F20" s="12">
        <f>апрель!G20</f>
        <v>100631.99999999994</v>
      </c>
      <c r="G20" s="12">
        <f>'май-июнь'!G20</f>
        <v>0</v>
      </c>
      <c r="H20" s="9">
        <f t="shared" si="0"/>
        <v>477847.99999999994</v>
      </c>
    </row>
    <row r="21" spans="1:8" ht="15">
      <c r="A21" s="22" t="s">
        <v>16</v>
      </c>
      <c r="B21" s="4">
        <f>'декабрь 2013'!G21</f>
        <v>0</v>
      </c>
      <c r="C21" s="12">
        <f>январь!G21</f>
        <v>0</v>
      </c>
      <c r="D21" s="12">
        <f>февраль!G21</f>
        <v>0</v>
      </c>
      <c r="E21" s="12">
        <f>март!G21</f>
        <v>0</v>
      </c>
      <c r="F21" s="12">
        <f>апрель!G21</f>
        <v>0</v>
      </c>
      <c r="G21" s="12">
        <f>'май-июнь'!G21</f>
        <v>0</v>
      </c>
      <c r="H21" s="9">
        <f t="shared" si="0"/>
        <v>0</v>
      </c>
    </row>
    <row r="22" spans="1:8" ht="15">
      <c r="A22" s="22" t="s">
        <v>17</v>
      </c>
      <c r="B22" s="4">
        <f>'декабрь 2013'!G22</f>
        <v>0</v>
      </c>
      <c r="C22" s="12">
        <f>январь!G22</f>
        <v>0</v>
      </c>
      <c r="D22" s="12">
        <f>февраль!G22</f>
        <v>0</v>
      </c>
      <c r="E22" s="12">
        <f>март!G22</f>
        <v>94528</v>
      </c>
      <c r="F22" s="12">
        <f>апрель!G22</f>
        <v>0</v>
      </c>
      <c r="G22" s="12">
        <f>'май-июнь'!G22</f>
        <v>0</v>
      </c>
      <c r="H22" s="9">
        <f t="shared" si="0"/>
        <v>94528</v>
      </c>
    </row>
    <row r="23" spans="1:8" ht="15">
      <c r="A23" s="22" t="s">
        <v>18</v>
      </c>
      <c r="B23" s="4">
        <f>'декабрь 2013'!G23</f>
        <v>0</v>
      </c>
      <c r="C23" s="12">
        <f>январь!G23</f>
        <v>2912</v>
      </c>
      <c r="D23" s="12">
        <f>февраль!G23</f>
        <v>0</v>
      </c>
      <c r="E23" s="12">
        <f>март!G23</f>
        <v>0</v>
      </c>
      <c r="F23" s="12">
        <f>апрель!G23</f>
        <v>0</v>
      </c>
      <c r="G23" s="12">
        <f>'май-июнь'!G23</f>
        <v>0</v>
      </c>
      <c r="H23" s="9">
        <f t="shared" si="0"/>
        <v>2912</v>
      </c>
    </row>
    <row r="24" spans="1:8" ht="15">
      <c r="A24" s="22" t="s">
        <v>19</v>
      </c>
      <c r="B24" s="4">
        <f>'декабрь 2013'!G24</f>
        <v>0</v>
      </c>
      <c r="C24" s="12">
        <f>январь!G24</f>
        <v>0</v>
      </c>
      <c r="D24" s="12">
        <f>февраль!G24</f>
        <v>0</v>
      </c>
      <c r="E24" s="12">
        <f>март!G24</f>
        <v>0</v>
      </c>
      <c r="F24" s="12">
        <f>апрель!G24</f>
        <v>0</v>
      </c>
      <c r="G24" s="12">
        <f>'май-июнь'!G24</f>
        <v>0</v>
      </c>
      <c r="H24" s="9">
        <f t="shared" si="0"/>
        <v>0</v>
      </c>
    </row>
    <row r="25" spans="1:8" ht="15">
      <c r="A25" s="22" t="s">
        <v>20</v>
      </c>
      <c r="B25" s="4">
        <f>'декабрь 2013'!G25</f>
        <v>0</v>
      </c>
      <c r="C25" s="12">
        <f>январь!G25</f>
        <v>0</v>
      </c>
      <c r="D25" s="12">
        <f>февраль!G25</f>
        <v>0</v>
      </c>
      <c r="E25" s="12">
        <f>март!G25</f>
        <v>120847.99999999999</v>
      </c>
      <c r="F25" s="12">
        <f>апрель!G25</f>
        <v>0</v>
      </c>
      <c r="G25" s="12">
        <f>'май-июнь'!G25</f>
        <v>0</v>
      </c>
      <c r="H25" s="9">
        <f t="shared" si="0"/>
        <v>120847.99999999999</v>
      </c>
    </row>
    <row r="26" spans="1:8" ht="15">
      <c r="A26" s="22" t="s">
        <v>21</v>
      </c>
      <c r="B26" s="4">
        <f>'декабрь 2013'!G26</f>
        <v>0</v>
      </c>
      <c r="C26" s="12">
        <f>январь!G26</f>
        <v>0</v>
      </c>
      <c r="D26" s="12">
        <f>февраль!G26</f>
        <v>18256</v>
      </c>
      <c r="E26" s="12">
        <f>март!G26</f>
        <v>41383.99999999999</v>
      </c>
      <c r="F26" s="12">
        <f>апрель!G26</f>
        <v>0</v>
      </c>
      <c r="G26" s="12">
        <f>'май-июнь'!G26</f>
        <v>0</v>
      </c>
      <c r="H26" s="9">
        <f t="shared" si="0"/>
        <v>59639.99999999999</v>
      </c>
    </row>
    <row r="27" spans="1:8" ht="15">
      <c r="A27" s="22" t="s">
        <v>22</v>
      </c>
      <c r="B27" s="4">
        <f>'декабрь 2013'!G27</f>
        <v>0</v>
      </c>
      <c r="C27" s="12">
        <f>январь!G27</f>
        <v>0</v>
      </c>
      <c r="D27" s="12">
        <f>февраль!G27</f>
        <v>0</v>
      </c>
      <c r="E27" s="12">
        <f>март!G27</f>
        <v>0</v>
      </c>
      <c r="F27" s="12">
        <f>апрель!G27</f>
        <v>0</v>
      </c>
      <c r="G27" s="12">
        <f>'май-июнь'!G27</f>
        <v>0</v>
      </c>
      <c r="H27" s="9">
        <f t="shared" si="0"/>
        <v>0</v>
      </c>
    </row>
    <row r="28" spans="1:8" ht="15">
      <c r="A28" s="22" t="s">
        <v>23</v>
      </c>
      <c r="B28" s="4">
        <f>'декабрь 2013'!G28</f>
        <v>0</v>
      </c>
      <c r="C28" s="12">
        <f>январь!G28</f>
        <v>0</v>
      </c>
      <c r="D28" s="12">
        <f>февраль!G28</f>
        <v>0</v>
      </c>
      <c r="E28" s="12">
        <f>март!G28</f>
        <v>0</v>
      </c>
      <c r="F28" s="12">
        <f>апрель!G28</f>
        <v>0</v>
      </c>
      <c r="G28" s="12">
        <f>'май-июнь'!G28</f>
        <v>0</v>
      </c>
      <c r="H28" s="9">
        <f t="shared" si="0"/>
        <v>0</v>
      </c>
    </row>
    <row r="29" spans="1:8" ht="15">
      <c r="A29" s="22" t="s">
        <v>24</v>
      </c>
      <c r="B29" s="4">
        <f>'декабрь 2013'!G29</f>
        <v>0</v>
      </c>
      <c r="C29" s="12">
        <f>январь!G29</f>
        <v>0</v>
      </c>
      <c r="D29" s="12">
        <f>февраль!G29</f>
        <v>0</v>
      </c>
      <c r="E29" s="12">
        <f>март!G29</f>
        <v>0</v>
      </c>
      <c r="F29" s="12">
        <f>апрель!G29</f>
        <v>0</v>
      </c>
      <c r="G29" s="12">
        <f>'май-июнь'!G29</f>
        <v>0</v>
      </c>
      <c r="H29" s="9">
        <f t="shared" si="0"/>
        <v>0</v>
      </c>
    </row>
    <row r="30" spans="1:8" ht="15">
      <c r="A30" s="22" t="s">
        <v>25</v>
      </c>
      <c r="B30" s="4">
        <f>'декабрь 2013'!G30</f>
        <v>0</v>
      </c>
      <c r="C30" s="12">
        <f>январь!G30</f>
        <v>23688</v>
      </c>
      <c r="D30" s="12">
        <f>февраль!G30</f>
        <v>18816</v>
      </c>
      <c r="E30" s="12">
        <f>март!G30</f>
        <v>0</v>
      </c>
      <c r="F30" s="12">
        <f>апрель!G30</f>
        <v>0</v>
      </c>
      <c r="G30" s="12">
        <f>'май-июнь'!G30</f>
        <v>0</v>
      </c>
      <c r="H30" s="9">
        <f t="shared" si="0"/>
        <v>42504</v>
      </c>
    </row>
    <row r="31" spans="1:8" ht="15">
      <c r="A31" s="22" t="s">
        <v>26</v>
      </c>
      <c r="B31" s="4">
        <f>'декабрь 2013'!G31</f>
        <v>0</v>
      </c>
      <c r="C31" s="12">
        <f>январь!G31</f>
        <v>0</v>
      </c>
      <c r="D31" s="12">
        <f>февраль!G31</f>
        <v>37016</v>
      </c>
      <c r="E31" s="12">
        <f>март!G31</f>
        <v>832440</v>
      </c>
      <c r="F31" s="12">
        <f>апрель!G31</f>
        <v>246232</v>
      </c>
      <c r="G31" s="12">
        <f>'май-июнь'!G31</f>
        <v>0</v>
      </c>
      <c r="H31" s="9">
        <f t="shared" si="0"/>
        <v>1115688</v>
      </c>
    </row>
    <row r="32" spans="1:8" ht="15">
      <c r="A32" s="22" t="s">
        <v>27</v>
      </c>
      <c r="B32" s="4">
        <f>'декабрь 2013'!G32</f>
        <v>0</v>
      </c>
      <c r="C32" s="12">
        <f>январь!G32</f>
        <v>0</v>
      </c>
      <c r="D32" s="12">
        <f>февраль!G32</f>
        <v>0</v>
      </c>
      <c r="E32" s="12">
        <f>март!G32</f>
        <v>24192</v>
      </c>
      <c r="F32" s="12">
        <f>апрель!G32</f>
        <v>0</v>
      </c>
      <c r="G32" s="12">
        <f>'май-июнь'!G32</f>
        <v>0</v>
      </c>
      <c r="H32" s="9">
        <f t="shared" si="0"/>
        <v>24192</v>
      </c>
    </row>
    <row r="33" spans="1:8" ht="15">
      <c r="A33" s="22" t="s">
        <v>28</v>
      </c>
      <c r="B33" s="4">
        <f>'декабрь 2013'!G33</f>
        <v>0</v>
      </c>
      <c r="C33" s="12">
        <f>январь!G33</f>
        <v>33096</v>
      </c>
      <c r="D33" s="12">
        <f>февраль!G33</f>
        <v>30127.999999999993</v>
      </c>
      <c r="E33" s="12">
        <f>март!G33</f>
        <v>0</v>
      </c>
      <c r="F33" s="12">
        <f>апрель!G33</f>
        <v>0</v>
      </c>
      <c r="G33" s="12">
        <f>'май-июнь'!G33</f>
        <v>0</v>
      </c>
      <c r="H33" s="9">
        <f t="shared" si="0"/>
        <v>63223.99999999999</v>
      </c>
    </row>
    <row r="34" spans="1:8" ht="15">
      <c r="A34" s="22" t="s">
        <v>29</v>
      </c>
      <c r="B34" s="4">
        <f>'декабрь 2013'!G34</f>
        <v>0</v>
      </c>
      <c r="C34" s="12">
        <f>январь!G34</f>
        <v>0</v>
      </c>
      <c r="D34" s="12">
        <f>февраль!G34</f>
        <v>0</v>
      </c>
      <c r="E34" s="12">
        <f>март!G34</f>
        <v>0</v>
      </c>
      <c r="F34" s="12">
        <f>апрель!G34</f>
        <v>0</v>
      </c>
      <c r="G34" s="12">
        <f>'май-июнь'!G34</f>
        <v>0</v>
      </c>
      <c r="H34" s="9">
        <f t="shared" si="0"/>
        <v>0</v>
      </c>
    </row>
    <row r="35" spans="1:8" ht="15">
      <c r="A35" s="22" t="s">
        <v>30</v>
      </c>
      <c r="B35" s="4">
        <f>'декабрь 2013'!G35</f>
        <v>0</v>
      </c>
      <c r="C35" s="12">
        <f>январь!G35</f>
        <v>0</v>
      </c>
      <c r="D35" s="12">
        <f>февраль!G35</f>
        <v>0</v>
      </c>
      <c r="E35" s="12">
        <f>март!G35</f>
        <v>131768</v>
      </c>
      <c r="F35" s="12">
        <f>апрель!G35</f>
        <v>0</v>
      </c>
      <c r="G35" s="12">
        <f>'май-июнь'!G35</f>
        <v>0</v>
      </c>
      <c r="H35" s="9">
        <f t="shared" si="0"/>
        <v>131768</v>
      </c>
    </row>
    <row r="36" spans="1:8" ht="15">
      <c r="A36" s="22" t="s">
        <v>31</v>
      </c>
      <c r="B36" s="4">
        <f>'декабрь 2013'!G36</f>
        <v>0</v>
      </c>
      <c r="C36" s="12">
        <f>январь!G36</f>
        <v>18704</v>
      </c>
      <c r="D36" s="12">
        <f>февраль!G36</f>
        <v>10415.999999999996</v>
      </c>
      <c r="E36" s="12">
        <f>март!G36</f>
        <v>38808</v>
      </c>
      <c r="F36" s="12">
        <f>апрель!G36</f>
        <v>0</v>
      </c>
      <c r="G36" s="12">
        <f>'май-июнь'!G36</f>
        <v>0</v>
      </c>
      <c r="H36" s="9">
        <f t="shared" si="0"/>
        <v>67928</v>
      </c>
    </row>
    <row r="37" spans="1:8" ht="15">
      <c r="A37" s="22" t="s">
        <v>32</v>
      </c>
      <c r="B37" s="4">
        <f>'декабрь 2013'!G37</f>
        <v>0</v>
      </c>
      <c r="C37" s="12">
        <f>январь!G37</f>
        <v>0</v>
      </c>
      <c r="D37" s="12">
        <f>февраль!G37</f>
        <v>0</v>
      </c>
      <c r="E37" s="12">
        <f>март!G37</f>
        <v>24640</v>
      </c>
      <c r="F37" s="12">
        <f>апрель!G37</f>
        <v>0</v>
      </c>
      <c r="G37" s="12">
        <f>'май-июнь'!G37</f>
        <v>0</v>
      </c>
      <c r="H37" s="9">
        <f t="shared" si="0"/>
        <v>24640</v>
      </c>
    </row>
    <row r="38" spans="1:8" ht="15">
      <c r="A38" s="22" t="s">
        <v>33</v>
      </c>
      <c r="B38" s="4">
        <f>'декабрь 2013'!G38</f>
        <v>0</v>
      </c>
      <c r="C38" s="12">
        <f>январь!G38</f>
        <v>1624</v>
      </c>
      <c r="D38" s="12">
        <f>февраль!G38</f>
        <v>0</v>
      </c>
      <c r="E38" s="12">
        <f>март!G38</f>
        <v>0</v>
      </c>
      <c r="F38" s="12">
        <f>апрель!G38</f>
        <v>0</v>
      </c>
      <c r="G38" s="12">
        <f>'май-июнь'!G38</f>
        <v>0</v>
      </c>
      <c r="H38" s="9">
        <f t="shared" si="0"/>
        <v>1624</v>
      </c>
    </row>
    <row r="39" spans="1:8" ht="15">
      <c r="A39" s="22" t="s">
        <v>34</v>
      </c>
      <c r="B39" s="4">
        <f>'декабрь 2013'!G39</f>
        <v>0</v>
      </c>
      <c r="C39" s="12">
        <f>январь!G39</f>
        <v>0</v>
      </c>
      <c r="D39" s="12">
        <f>февраль!G39</f>
        <v>0</v>
      </c>
      <c r="E39" s="12">
        <f>март!G39</f>
        <v>0</v>
      </c>
      <c r="F39" s="12">
        <f>апрель!G39</f>
        <v>0</v>
      </c>
      <c r="G39" s="12">
        <f>'май-июнь'!G39</f>
        <v>0</v>
      </c>
      <c r="H39" s="9">
        <f t="shared" si="0"/>
        <v>0</v>
      </c>
    </row>
    <row r="40" spans="1:8" ht="15">
      <c r="A40" s="22" t="s">
        <v>35</v>
      </c>
      <c r="B40" s="4">
        <f>'декабрь 2013'!G40</f>
        <v>0</v>
      </c>
      <c r="C40" s="12">
        <f>январь!G40</f>
        <v>0</v>
      </c>
      <c r="D40" s="12">
        <f>февраль!G40</f>
        <v>0</v>
      </c>
      <c r="E40" s="12">
        <f>март!G40</f>
        <v>369264</v>
      </c>
      <c r="F40" s="12">
        <f>апрель!G40</f>
        <v>67928</v>
      </c>
      <c r="G40" s="12">
        <f>'май-июнь'!G40</f>
        <v>0</v>
      </c>
      <c r="H40" s="9">
        <f t="shared" si="0"/>
        <v>437192</v>
      </c>
    </row>
    <row r="41" spans="1:8" ht="15">
      <c r="A41" s="22" t="s">
        <v>36</v>
      </c>
      <c r="B41" s="4">
        <f>'декабрь 2013'!G41</f>
        <v>0</v>
      </c>
      <c r="C41" s="12">
        <f>январь!G41</f>
        <v>0</v>
      </c>
      <c r="D41" s="12">
        <f>февраль!G41</f>
        <v>0</v>
      </c>
      <c r="E41" s="12">
        <f>март!G41</f>
        <v>0</v>
      </c>
      <c r="F41" s="12">
        <f>апрель!G41</f>
        <v>0</v>
      </c>
      <c r="G41" s="12">
        <f>'май-июнь'!G41</f>
        <v>0</v>
      </c>
      <c r="H41" s="9">
        <f t="shared" si="0"/>
        <v>0</v>
      </c>
    </row>
    <row r="42" spans="1:8" s="23" customFormat="1" ht="15">
      <c r="A42" s="5" t="s">
        <v>38</v>
      </c>
      <c r="B42" s="6">
        <f aca="true" t="shared" si="1" ref="B42:H42">SUM(B5:B41)</f>
        <v>1034790.7999999998</v>
      </c>
      <c r="C42" s="6">
        <f t="shared" si="1"/>
        <v>1667680</v>
      </c>
      <c r="D42" s="6">
        <f t="shared" si="1"/>
        <v>1323896</v>
      </c>
      <c r="E42" s="6">
        <f t="shared" si="1"/>
        <v>2352784</v>
      </c>
      <c r="F42" s="6">
        <f t="shared" si="1"/>
        <v>424031.99999999994</v>
      </c>
      <c r="G42" s="6">
        <f t="shared" si="1"/>
        <v>0</v>
      </c>
      <c r="H42" s="6">
        <f t="shared" si="1"/>
        <v>6803182.8</v>
      </c>
    </row>
    <row r="43" ht="15">
      <c r="H43" s="24">
        <f>SUM(B42:G42)-H42</f>
        <v>0</v>
      </c>
    </row>
  </sheetData>
  <sheetProtection/>
  <mergeCells count="3">
    <mergeCell ref="A1:H1"/>
    <mergeCell ref="A2:A3"/>
    <mergeCell ref="B2:H2"/>
  </mergeCells>
  <printOptions horizontalCentered="1" verticalCentered="1"/>
  <pageMargins left="0.2362204724409449" right="0.15748031496062992" top="0.15748031496062992" bottom="0.15748031496062992" header="0.1968503937007874" footer="0.31496062992125984"/>
  <pageSetup fitToHeight="1" fitToWidth="1"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2014-08-26T05:19:18Z</dcterms:modified>
  <cp:category/>
  <cp:version/>
  <cp:contentType/>
  <cp:contentStatus/>
</cp:coreProperties>
</file>