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3250" windowHeight="12585" activeTab="1"/>
  </bookViews>
  <sheets>
    <sheet name="Исполнение показателей" sheetId="11" r:id="rId1"/>
    <sheet name="Удельный вес показателей" sheetId="12" r:id="rId2"/>
  </sheets>
  <definedNames>
    <definedName name="_xlnm.Print_Titles" localSheetId="0">'Исполнение показателей'!$4:$5</definedName>
  </definedNames>
  <calcPr calcId="145621"/>
</workbook>
</file>

<file path=xl/calcChain.xml><?xml version="1.0" encoding="utf-8"?>
<calcChain xmlns="http://schemas.openxmlformats.org/spreadsheetml/2006/main">
  <c r="H9" i="11" l="1"/>
  <c r="H10" i="11"/>
  <c r="H11" i="11"/>
  <c r="H12" i="11"/>
  <c r="H13" i="11"/>
  <c r="H14" i="11"/>
  <c r="H15" i="11"/>
  <c r="H16" i="11"/>
  <c r="H17" i="11"/>
  <c r="H18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9" i="11"/>
  <c r="H50" i="11"/>
  <c r="H51" i="11"/>
  <c r="H52" i="11"/>
  <c r="H53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9" i="11"/>
  <c r="H70" i="11"/>
  <c r="H71" i="11"/>
  <c r="H72" i="11"/>
  <c r="H73" i="11"/>
  <c r="H75" i="11"/>
  <c r="H76" i="11"/>
  <c r="H77" i="11"/>
  <c r="H78" i="11"/>
  <c r="H79" i="11"/>
  <c r="H80" i="11"/>
  <c r="H81" i="11"/>
  <c r="H82" i="11"/>
  <c r="H84" i="11"/>
  <c r="H85" i="11"/>
  <c r="H86" i="11"/>
  <c r="H87" i="11"/>
  <c r="H88" i="11"/>
  <c r="H89" i="11"/>
  <c r="H90" i="11"/>
  <c r="H91" i="11"/>
  <c r="H92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4" i="11"/>
  <c r="H125" i="11"/>
  <c r="H126" i="11"/>
  <c r="H127" i="11"/>
  <c r="H128" i="11"/>
  <c r="H129" i="11"/>
  <c r="H130" i="11"/>
  <c r="H132" i="11"/>
  <c r="H133" i="11"/>
  <c r="H134" i="11"/>
  <c r="H135" i="11"/>
  <c r="H136" i="11"/>
  <c r="H137" i="11"/>
  <c r="H138" i="11"/>
  <c r="H139" i="11"/>
  <c r="H140" i="11"/>
  <c r="H142" i="11"/>
  <c r="H143" i="11"/>
  <c r="H144" i="11"/>
  <c r="H145" i="11"/>
  <c r="H146" i="11"/>
  <c r="H147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6" i="11"/>
  <c r="H177" i="11"/>
  <c r="H178" i="11"/>
  <c r="H179" i="11"/>
  <c r="H180" i="11"/>
  <c r="H181" i="11"/>
  <c r="H182" i="11"/>
  <c r="H183" i="11"/>
  <c r="H184" i="11"/>
  <c r="H185" i="11"/>
  <c r="H186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9" i="11"/>
  <c r="H230" i="11"/>
  <c r="H231" i="11"/>
  <c r="H232" i="11"/>
  <c r="H233" i="11"/>
  <c r="H234" i="11"/>
  <c r="H235" i="11"/>
  <c r="H236" i="11"/>
  <c r="H237" i="11"/>
  <c r="H239" i="11"/>
  <c r="H240" i="11"/>
  <c r="H241" i="11"/>
  <c r="H242" i="11"/>
  <c r="H243" i="11"/>
  <c r="H244" i="11"/>
  <c r="H245" i="11"/>
  <c r="H246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4" i="11"/>
  <c r="H265" i="11"/>
  <c r="H266" i="11"/>
  <c r="H267" i="11"/>
  <c r="H268" i="11"/>
  <c r="H269" i="11"/>
  <c r="H270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1" i="11"/>
  <c r="H332" i="11"/>
  <c r="H333" i="11"/>
  <c r="H334" i="11"/>
  <c r="H335" i="11"/>
  <c r="H336" i="11"/>
  <c r="H337" i="11"/>
  <c r="H338" i="11"/>
  <c r="H339" i="11"/>
  <c r="H340" i="11"/>
  <c r="H341" i="11"/>
  <c r="H343" i="11"/>
  <c r="H344" i="11"/>
  <c r="H345" i="11"/>
  <c r="H346" i="11"/>
  <c r="H347" i="11"/>
  <c r="H348" i="11"/>
  <c r="H349" i="11"/>
  <c r="H350" i="11"/>
  <c r="H351" i="11"/>
  <c r="H352" i="11"/>
  <c r="H353" i="11"/>
  <c r="H355" i="11"/>
  <c r="H356" i="11"/>
  <c r="H357" i="11"/>
  <c r="H358" i="11"/>
  <c r="H359" i="11"/>
  <c r="H360" i="11"/>
  <c r="H361" i="11"/>
  <c r="H362" i="11"/>
  <c r="H363" i="11"/>
  <c r="H364" i="11"/>
  <c r="H365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G19" i="11"/>
  <c r="F19" i="11"/>
  <c r="H19" i="11" s="1"/>
  <c r="G8" i="11"/>
  <c r="F8" i="11"/>
  <c r="I378" i="11"/>
  <c r="J378" i="11" s="1"/>
  <c r="E378" i="11"/>
  <c r="I377" i="11"/>
  <c r="K377" i="11" s="1"/>
  <c r="E377" i="11"/>
  <c r="I376" i="11"/>
  <c r="J376" i="11" s="1"/>
  <c r="E376" i="11"/>
  <c r="I375" i="11"/>
  <c r="K375" i="11" s="1"/>
  <c r="E375" i="11"/>
  <c r="I374" i="11"/>
  <c r="J374" i="11" s="1"/>
  <c r="E374" i="11"/>
  <c r="I373" i="11"/>
  <c r="K373" i="11" s="1"/>
  <c r="E373" i="11"/>
  <c r="I372" i="11"/>
  <c r="J372" i="11" s="1"/>
  <c r="E372" i="11"/>
  <c r="I371" i="11"/>
  <c r="K371" i="11" s="1"/>
  <c r="E371" i="11"/>
  <c r="I370" i="11"/>
  <c r="J370" i="11" s="1"/>
  <c r="E370" i="11"/>
  <c r="I369" i="11"/>
  <c r="K369" i="11" s="1"/>
  <c r="E369" i="11"/>
  <c r="I368" i="11"/>
  <c r="J368" i="11" s="1"/>
  <c r="E368" i="11"/>
  <c r="I367" i="11"/>
  <c r="K367" i="11" s="1"/>
  <c r="E367" i="11"/>
  <c r="G366" i="11"/>
  <c r="F366" i="11"/>
  <c r="H366" i="11" s="1"/>
  <c r="D366" i="11"/>
  <c r="C366" i="11"/>
  <c r="E366" i="11" s="1"/>
  <c r="I365" i="11"/>
  <c r="K365" i="11" s="1"/>
  <c r="E365" i="11"/>
  <c r="I364" i="11"/>
  <c r="J364" i="11" s="1"/>
  <c r="E364" i="11"/>
  <c r="I363" i="11"/>
  <c r="K363" i="11" s="1"/>
  <c r="E363" i="11"/>
  <c r="I362" i="11"/>
  <c r="J362" i="11" s="1"/>
  <c r="E362" i="11"/>
  <c r="I361" i="11"/>
  <c r="K361" i="11" s="1"/>
  <c r="E361" i="11"/>
  <c r="I360" i="11"/>
  <c r="J360" i="11" s="1"/>
  <c r="E360" i="11"/>
  <c r="J359" i="11"/>
  <c r="I359" i="11"/>
  <c r="K359" i="11" s="1"/>
  <c r="E359" i="11"/>
  <c r="I358" i="11"/>
  <c r="J358" i="11" s="1"/>
  <c r="E358" i="11"/>
  <c r="I357" i="11"/>
  <c r="K357" i="11" s="1"/>
  <c r="E357" i="11"/>
  <c r="I356" i="11"/>
  <c r="J356" i="11" s="1"/>
  <c r="E356" i="11"/>
  <c r="I355" i="11"/>
  <c r="K355" i="11" s="1"/>
  <c r="E355" i="11"/>
  <c r="G354" i="11"/>
  <c r="F354" i="11"/>
  <c r="D354" i="11"/>
  <c r="C354" i="11"/>
  <c r="J353" i="11"/>
  <c r="I353" i="11"/>
  <c r="K353" i="11" s="1"/>
  <c r="E353" i="11"/>
  <c r="I352" i="11"/>
  <c r="J352" i="11" s="1"/>
  <c r="E352" i="11"/>
  <c r="I351" i="11"/>
  <c r="K351" i="11" s="1"/>
  <c r="E351" i="11"/>
  <c r="I350" i="11"/>
  <c r="J350" i="11" s="1"/>
  <c r="E350" i="11"/>
  <c r="I349" i="11"/>
  <c r="K349" i="11" s="1"/>
  <c r="E349" i="11"/>
  <c r="I348" i="11"/>
  <c r="J348" i="11" s="1"/>
  <c r="E348" i="11"/>
  <c r="I347" i="11"/>
  <c r="K347" i="11" s="1"/>
  <c r="E347" i="11"/>
  <c r="I346" i="11"/>
  <c r="J346" i="11" s="1"/>
  <c r="E346" i="11"/>
  <c r="I345" i="11"/>
  <c r="K345" i="11" s="1"/>
  <c r="E345" i="11"/>
  <c r="I344" i="11"/>
  <c r="J344" i="11" s="1"/>
  <c r="E344" i="11"/>
  <c r="I343" i="11"/>
  <c r="K343" i="11" s="1"/>
  <c r="E343" i="11"/>
  <c r="G342" i="11"/>
  <c r="F342" i="11"/>
  <c r="D342" i="11"/>
  <c r="C342" i="11"/>
  <c r="E342" i="11" s="1"/>
  <c r="I341" i="11"/>
  <c r="K341" i="11" s="1"/>
  <c r="E341" i="11"/>
  <c r="I340" i="11"/>
  <c r="J340" i="11" s="1"/>
  <c r="E340" i="11"/>
  <c r="I339" i="11"/>
  <c r="K339" i="11" s="1"/>
  <c r="E339" i="11"/>
  <c r="I338" i="11"/>
  <c r="J338" i="11" s="1"/>
  <c r="E338" i="11"/>
  <c r="I337" i="11"/>
  <c r="K337" i="11" s="1"/>
  <c r="E337" i="11"/>
  <c r="I336" i="11"/>
  <c r="J336" i="11" s="1"/>
  <c r="E336" i="11"/>
  <c r="I335" i="11"/>
  <c r="K335" i="11" s="1"/>
  <c r="E335" i="11"/>
  <c r="I334" i="11"/>
  <c r="J334" i="11" s="1"/>
  <c r="E334" i="11"/>
  <c r="I333" i="11"/>
  <c r="K333" i="11" s="1"/>
  <c r="E333" i="11"/>
  <c r="I332" i="11"/>
  <c r="J332" i="11" s="1"/>
  <c r="E332" i="11"/>
  <c r="I331" i="11"/>
  <c r="K331" i="11" s="1"/>
  <c r="E331" i="11"/>
  <c r="G330" i="11"/>
  <c r="F330" i="11"/>
  <c r="H330" i="11" s="1"/>
  <c r="D330" i="11"/>
  <c r="C330" i="11"/>
  <c r="I329" i="11"/>
  <c r="K329" i="11" s="1"/>
  <c r="E329" i="11"/>
  <c r="I328" i="11"/>
  <c r="J328" i="11" s="1"/>
  <c r="E328" i="11"/>
  <c r="I327" i="11"/>
  <c r="K327" i="11" s="1"/>
  <c r="E327" i="11"/>
  <c r="I326" i="11"/>
  <c r="J326" i="11" s="1"/>
  <c r="E326" i="11"/>
  <c r="I325" i="11"/>
  <c r="K325" i="11" s="1"/>
  <c r="E325" i="11"/>
  <c r="I324" i="11"/>
  <c r="J324" i="11" s="1"/>
  <c r="E324" i="11"/>
  <c r="I323" i="11"/>
  <c r="K323" i="11" s="1"/>
  <c r="E323" i="11"/>
  <c r="I322" i="11"/>
  <c r="J322" i="11" s="1"/>
  <c r="E322" i="11"/>
  <c r="J321" i="11"/>
  <c r="I321" i="11"/>
  <c r="K321" i="11" s="1"/>
  <c r="E321" i="11"/>
  <c r="I320" i="11"/>
  <c r="J320" i="11" s="1"/>
  <c r="E320" i="11"/>
  <c r="I319" i="11"/>
  <c r="K319" i="11" s="1"/>
  <c r="E319" i="11"/>
  <c r="I318" i="11"/>
  <c r="J318" i="11" s="1"/>
  <c r="E318" i="11"/>
  <c r="I317" i="11"/>
  <c r="K317" i="11" s="1"/>
  <c r="E317" i="11"/>
  <c r="I316" i="11"/>
  <c r="J316" i="11" s="1"/>
  <c r="E316" i="11"/>
  <c r="I315" i="11"/>
  <c r="K315" i="11" s="1"/>
  <c r="E315" i="11"/>
  <c r="G314" i="11"/>
  <c r="F314" i="11"/>
  <c r="H314" i="11" s="1"/>
  <c r="D314" i="11"/>
  <c r="C314" i="11"/>
  <c r="I313" i="11"/>
  <c r="K313" i="11" s="1"/>
  <c r="E313" i="11"/>
  <c r="I312" i="11"/>
  <c r="J312" i="11" s="1"/>
  <c r="E312" i="11"/>
  <c r="I311" i="11"/>
  <c r="K311" i="11" s="1"/>
  <c r="E311" i="11"/>
  <c r="I310" i="11"/>
  <c r="J310" i="11" s="1"/>
  <c r="E310" i="11"/>
  <c r="I309" i="11"/>
  <c r="K309" i="11" s="1"/>
  <c r="E309" i="11"/>
  <c r="I308" i="11"/>
  <c r="J308" i="11" s="1"/>
  <c r="E308" i="11"/>
  <c r="I307" i="11"/>
  <c r="K307" i="11" s="1"/>
  <c r="E307" i="11"/>
  <c r="I306" i="11"/>
  <c r="J306" i="11" s="1"/>
  <c r="E306" i="11"/>
  <c r="I305" i="11"/>
  <c r="K305" i="11" s="1"/>
  <c r="E305" i="11"/>
  <c r="I304" i="11"/>
  <c r="J304" i="11" s="1"/>
  <c r="E304" i="11"/>
  <c r="I303" i="11"/>
  <c r="K303" i="11" s="1"/>
  <c r="E303" i="11"/>
  <c r="I302" i="11"/>
  <c r="J302" i="11" s="1"/>
  <c r="E302" i="11"/>
  <c r="I301" i="11"/>
  <c r="K301" i="11" s="1"/>
  <c r="E301" i="11"/>
  <c r="I300" i="11"/>
  <c r="J300" i="11" s="1"/>
  <c r="E300" i="11"/>
  <c r="I299" i="11"/>
  <c r="K299" i="11" s="1"/>
  <c r="E299" i="11"/>
  <c r="I298" i="11"/>
  <c r="J298" i="11" s="1"/>
  <c r="E298" i="11"/>
  <c r="I297" i="11"/>
  <c r="K297" i="11" s="1"/>
  <c r="E297" i="11"/>
  <c r="I296" i="11"/>
  <c r="J296" i="11" s="1"/>
  <c r="E296" i="11"/>
  <c r="I295" i="11"/>
  <c r="K295" i="11" s="1"/>
  <c r="E295" i="11"/>
  <c r="I294" i="11"/>
  <c r="K294" i="11" s="1"/>
  <c r="E294" i="11"/>
  <c r="I293" i="11"/>
  <c r="K293" i="11" s="1"/>
  <c r="E293" i="11"/>
  <c r="I292" i="11"/>
  <c r="K292" i="11" s="1"/>
  <c r="E292" i="11"/>
  <c r="I291" i="11"/>
  <c r="K291" i="11" s="1"/>
  <c r="E291" i="11"/>
  <c r="I290" i="11"/>
  <c r="J290" i="11" s="1"/>
  <c r="E290" i="11"/>
  <c r="G289" i="11"/>
  <c r="F289" i="11"/>
  <c r="D289" i="11"/>
  <c r="C289" i="11"/>
  <c r="I288" i="11"/>
  <c r="J288" i="11" s="1"/>
  <c r="E288" i="11"/>
  <c r="I287" i="11"/>
  <c r="K287" i="11" s="1"/>
  <c r="E287" i="11"/>
  <c r="I286" i="11"/>
  <c r="K286" i="11" s="1"/>
  <c r="E286" i="11"/>
  <c r="I285" i="11"/>
  <c r="K285" i="11" s="1"/>
  <c r="E285" i="11"/>
  <c r="I284" i="11"/>
  <c r="K284" i="11" s="1"/>
  <c r="E284" i="11"/>
  <c r="I283" i="11"/>
  <c r="K283" i="11" s="1"/>
  <c r="E283" i="11"/>
  <c r="I282" i="11"/>
  <c r="K282" i="11" s="1"/>
  <c r="E282" i="11"/>
  <c r="I281" i="11"/>
  <c r="K281" i="11" s="1"/>
  <c r="E281" i="11"/>
  <c r="I280" i="11"/>
  <c r="K280" i="11" s="1"/>
  <c r="E280" i="11"/>
  <c r="I279" i="11"/>
  <c r="K279" i="11" s="1"/>
  <c r="E279" i="11"/>
  <c r="I278" i="11"/>
  <c r="K278" i="11" s="1"/>
  <c r="E278" i="11"/>
  <c r="I277" i="11"/>
  <c r="K277" i="11" s="1"/>
  <c r="E277" i="11"/>
  <c r="J276" i="11"/>
  <c r="I276" i="11"/>
  <c r="K276" i="11" s="1"/>
  <c r="E276" i="11"/>
  <c r="I275" i="11"/>
  <c r="K275" i="11" s="1"/>
  <c r="E275" i="11"/>
  <c r="I274" i="11"/>
  <c r="K274" i="11" s="1"/>
  <c r="E274" i="11"/>
  <c r="I273" i="11"/>
  <c r="K273" i="11" s="1"/>
  <c r="E273" i="11"/>
  <c r="I272" i="11"/>
  <c r="K272" i="11" s="1"/>
  <c r="E272" i="11"/>
  <c r="G271" i="11"/>
  <c r="F271" i="11"/>
  <c r="D271" i="11"/>
  <c r="C271" i="11"/>
  <c r="J270" i="11"/>
  <c r="I270" i="11"/>
  <c r="K270" i="11" s="1"/>
  <c r="E270" i="11"/>
  <c r="I269" i="11"/>
  <c r="K269" i="11" s="1"/>
  <c r="E269" i="11"/>
  <c r="I268" i="11"/>
  <c r="K268" i="11" s="1"/>
  <c r="E268" i="11"/>
  <c r="I267" i="11"/>
  <c r="K267" i="11" s="1"/>
  <c r="E267" i="11"/>
  <c r="I266" i="11"/>
  <c r="K266" i="11" s="1"/>
  <c r="E266" i="11"/>
  <c r="I265" i="11"/>
  <c r="K265" i="11" s="1"/>
  <c r="E265" i="11"/>
  <c r="I264" i="11"/>
  <c r="K264" i="11" s="1"/>
  <c r="E264" i="11"/>
  <c r="I263" i="11"/>
  <c r="G263" i="11"/>
  <c r="F263" i="11"/>
  <c r="H263" i="11" s="1"/>
  <c r="D263" i="11"/>
  <c r="C263" i="11"/>
  <c r="E263" i="11" s="1"/>
  <c r="I262" i="11"/>
  <c r="K262" i="11" s="1"/>
  <c r="E262" i="11"/>
  <c r="I261" i="11"/>
  <c r="K261" i="11" s="1"/>
  <c r="E261" i="11"/>
  <c r="I260" i="11"/>
  <c r="K260" i="11" s="1"/>
  <c r="E260" i="11"/>
  <c r="I259" i="11"/>
  <c r="K259" i="11" s="1"/>
  <c r="E259" i="11"/>
  <c r="I258" i="11"/>
  <c r="K258" i="11" s="1"/>
  <c r="E258" i="11"/>
  <c r="I257" i="11"/>
  <c r="K257" i="11" s="1"/>
  <c r="E257" i="11"/>
  <c r="J256" i="11"/>
  <c r="I256" i="11"/>
  <c r="K256" i="11" s="1"/>
  <c r="E256" i="11"/>
  <c r="I255" i="11"/>
  <c r="K255" i="11" s="1"/>
  <c r="E255" i="11"/>
  <c r="I254" i="11"/>
  <c r="K254" i="11" s="1"/>
  <c r="E254" i="11"/>
  <c r="I253" i="11"/>
  <c r="K253" i="11" s="1"/>
  <c r="E253" i="11"/>
  <c r="I252" i="11"/>
  <c r="K252" i="11" s="1"/>
  <c r="E252" i="11"/>
  <c r="I251" i="11"/>
  <c r="K251" i="11" s="1"/>
  <c r="E251" i="11"/>
  <c r="I250" i="11"/>
  <c r="K250" i="11" s="1"/>
  <c r="E250" i="11"/>
  <c r="I249" i="11"/>
  <c r="K249" i="11" s="1"/>
  <c r="E249" i="11"/>
  <c r="J248" i="11"/>
  <c r="I248" i="11"/>
  <c r="K248" i="11" s="1"/>
  <c r="E248" i="11"/>
  <c r="G247" i="11"/>
  <c r="F247" i="11"/>
  <c r="H247" i="11" s="1"/>
  <c r="D247" i="11"/>
  <c r="C247" i="11"/>
  <c r="I246" i="11"/>
  <c r="K246" i="11" s="1"/>
  <c r="E246" i="11"/>
  <c r="I245" i="11"/>
  <c r="K245" i="11" s="1"/>
  <c r="E245" i="11"/>
  <c r="I244" i="11"/>
  <c r="K244" i="11" s="1"/>
  <c r="E244" i="11"/>
  <c r="I243" i="11"/>
  <c r="K243" i="11" s="1"/>
  <c r="E243" i="11"/>
  <c r="J242" i="11"/>
  <c r="I242" i="11"/>
  <c r="K242" i="11" s="1"/>
  <c r="E242" i="11"/>
  <c r="I241" i="11"/>
  <c r="K241" i="11" s="1"/>
  <c r="E241" i="11"/>
  <c r="I240" i="11"/>
  <c r="K240" i="11" s="1"/>
  <c r="E240" i="11"/>
  <c r="I239" i="11"/>
  <c r="K239" i="11" s="1"/>
  <c r="E239" i="11"/>
  <c r="G238" i="11"/>
  <c r="F238" i="11"/>
  <c r="H238" i="11" s="1"/>
  <c r="D238" i="11"/>
  <c r="C238" i="11"/>
  <c r="I237" i="11"/>
  <c r="K237" i="11" s="1"/>
  <c r="E237" i="11"/>
  <c r="I236" i="11"/>
  <c r="K236" i="11" s="1"/>
  <c r="E236" i="11"/>
  <c r="I235" i="11"/>
  <c r="K235" i="11" s="1"/>
  <c r="E235" i="11"/>
  <c r="I234" i="11"/>
  <c r="K234" i="11" s="1"/>
  <c r="E234" i="11"/>
  <c r="I233" i="11"/>
  <c r="K233" i="11" s="1"/>
  <c r="E233" i="11"/>
  <c r="J232" i="11"/>
  <c r="I232" i="11"/>
  <c r="K232" i="11" s="1"/>
  <c r="E232" i="11"/>
  <c r="I231" i="11"/>
  <c r="K231" i="11" s="1"/>
  <c r="E231" i="11"/>
  <c r="I230" i="11"/>
  <c r="K230" i="11" s="1"/>
  <c r="E230" i="11"/>
  <c r="I229" i="11"/>
  <c r="K229" i="11" s="1"/>
  <c r="E229" i="11"/>
  <c r="G228" i="11"/>
  <c r="F228" i="11"/>
  <c r="H228" i="11" s="1"/>
  <c r="D228" i="11"/>
  <c r="C228" i="11"/>
  <c r="I227" i="11"/>
  <c r="K227" i="11" s="1"/>
  <c r="E227" i="11"/>
  <c r="I226" i="11"/>
  <c r="K226" i="11" s="1"/>
  <c r="E226" i="11"/>
  <c r="I225" i="11"/>
  <c r="K225" i="11" s="1"/>
  <c r="E225" i="11"/>
  <c r="I224" i="11"/>
  <c r="K224" i="11" s="1"/>
  <c r="E224" i="11"/>
  <c r="I223" i="11"/>
  <c r="K223" i="11" s="1"/>
  <c r="E223" i="11"/>
  <c r="J222" i="11"/>
  <c r="I222" i="11"/>
  <c r="K222" i="11" s="1"/>
  <c r="E222" i="11"/>
  <c r="I221" i="11"/>
  <c r="K221" i="11" s="1"/>
  <c r="E221" i="11"/>
  <c r="I220" i="11"/>
  <c r="K220" i="11" s="1"/>
  <c r="E220" i="11"/>
  <c r="I219" i="11"/>
  <c r="K219" i="11" s="1"/>
  <c r="E219" i="11"/>
  <c r="I218" i="11"/>
  <c r="K218" i="11" s="1"/>
  <c r="E218" i="11"/>
  <c r="I217" i="11"/>
  <c r="K217" i="11" s="1"/>
  <c r="E217" i="11"/>
  <c r="I216" i="11"/>
  <c r="K216" i="11" s="1"/>
  <c r="E216" i="11"/>
  <c r="I215" i="11"/>
  <c r="K215" i="11" s="1"/>
  <c r="E215" i="11"/>
  <c r="G214" i="11"/>
  <c r="F214" i="11"/>
  <c r="H214" i="11" s="1"/>
  <c r="D214" i="11"/>
  <c r="C214" i="11"/>
  <c r="I213" i="11"/>
  <c r="K213" i="11" s="1"/>
  <c r="E213" i="11"/>
  <c r="J212" i="11"/>
  <c r="I212" i="11"/>
  <c r="K212" i="11" s="1"/>
  <c r="E212" i="11"/>
  <c r="I211" i="11"/>
  <c r="K211" i="11" s="1"/>
  <c r="E211" i="11"/>
  <c r="I210" i="11"/>
  <c r="K210" i="11" s="1"/>
  <c r="E210" i="11"/>
  <c r="I209" i="11"/>
  <c r="K209" i="11" s="1"/>
  <c r="E209" i="11"/>
  <c r="I208" i="11"/>
  <c r="K208" i="11" s="1"/>
  <c r="E208" i="11"/>
  <c r="I207" i="11"/>
  <c r="K207" i="11" s="1"/>
  <c r="E207" i="11"/>
  <c r="I206" i="11"/>
  <c r="K206" i="11" s="1"/>
  <c r="E206" i="11"/>
  <c r="I205" i="11"/>
  <c r="K205" i="11" s="1"/>
  <c r="E205" i="11"/>
  <c r="I204" i="11"/>
  <c r="K204" i="11" s="1"/>
  <c r="E204" i="11"/>
  <c r="I203" i="11"/>
  <c r="K203" i="11" s="1"/>
  <c r="E203" i="11"/>
  <c r="I202" i="11"/>
  <c r="K202" i="11" s="1"/>
  <c r="E202" i="11"/>
  <c r="G201" i="11"/>
  <c r="F201" i="11"/>
  <c r="H201" i="11" s="1"/>
  <c r="D201" i="11"/>
  <c r="C201" i="11"/>
  <c r="I200" i="11"/>
  <c r="K200" i="11" s="1"/>
  <c r="E200" i="11"/>
  <c r="I199" i="11"/>
  <c r="K199" i="11" s="1"/>
  <c r="E199" i="11"/>
  <c r="I198" i="11"/>
  <c r="K198" i="11" s="1"/>
  <c r="E198" i="11"/>
  <c r="I197" i="11"/>
  <c r="K197" i="11" s="1"/>
  <c r="E197" i="11"/>
  <c r="I196" i="11"/>
  <c r="K196" i="11" s="1"/>
  <c r="E196" i="11"/>
  <c r="I195" i="11"/>
  <c r="K195" i="11" s="1"/>
  <c r="E195" i="11"/>
  <c r="I194" i="11"/>
  <c r="K194" i="11" s="1"/>
  <c r="E194" i="11"/>
  <c r="I193" i="11"/>
  <c r="K193" i="11" s="1"/>
  <c r="E193" i="11"/>
  <c r="I192" i="11"/>
  <c r="K192" i="11" s="1"/>
  <c r="E192" i="11"/>
  <c r="I191" i="11"/>
  <c r="K191" i="11" s="1"/>
  <c r="E191" i="11"/>
  <c r="J190" i="11"/>
  <c r="I190" i="11"/>
  <c r="K190" i="11" s="1"/>
  <c r="E190" i="11"/>
  <c r="I189" i="11"/>
  <c r="K189" i="11" s="1"/>
  <c r="E189" i="11"/>
  <c r="I188" i="11"/>
  <c r="K188" i="11" s="1"/>
  <c r="E188" i="11"/>
  <c r="G187" i="11"/>
  <c r="F187" i="11"/>
  <c r="D187" i="11"/>
  <c r="C187" i="11"/>
  <c r="I186" i="11"/>
  <c r="K186" i="11" s="1"/>
  <c r="E186" i="11"/>
  <c r="I185" i="11"/>
  <c r="K185" i="11" s="1"/>
  <c r="E185" i="11"/>
  <c r="J184" i="11"/>
  <c r="I184" i="11"/>
  <c r="K184" i="11" s="1"/>
  <c r="E184" i="11"/>
  <c r="I183" i="11"/>
  <c r="K183" i="11" s="1"/>
  <c r="E183" i="11"/>
  <c r="I182" i="11"/>
  <c r="K182" i="11" s="1"/>
  <c r="E182" i="11"/>
  <c r="I181" i="11"/>
  <c r="K181" i="11" s="1"/>
  <c r="E181" i="11"/>
  <c r="I180" i="11"/>
  <c r="K180" i="11" s="1"/>
  <c r="E180" i="11"/>
  <c r="I179" i="11"/>
  <c r="K179" i="11" s="1"/>
  <c r="E179" i="11"/>
  <c r="I178" i="11"/>
  <c r="K178" i="11" s="1"/>
  <c r="E178" i="11"/>
  <c r="I177" i="11"/>
  <c r="K177" i="11" s="1"/>
  <c r="E177" i="11"/>
  <c r="J176" i="11"/>
  <c r="I176" i="11"/>
  <c r="K176" i="11" s="1"/>
  <c r="E176" i="11"/>
  <c r="G175" i="11"/>
  <c r="F175" i="11"/>
  <c r="H175" i="11" s="1"/>
  <c r="D175" i="11"/>
  <c r="C175" i="11"/>
  <c r="I174" i="11"/>
  <c r="K174" i="11" s="1"/>
  <c r="E174" i="11"/>
  <c r="I173" i="11"/>
  <c r="K173" i="11" s="1"/>
  <c r="E173" i="11"/>
  <c r="I172" i="11"/>
  <c r="K172" i="11" s="1"/>
  <c r="E172" i="11"/>
  <c r="I171" i="11"/>
  <c r="K171" i="11" s="1"/>
  <c r="E171" i="11"/>
  <c r="J170" i="11"/>
  <c r="I170" i="11"/>
  <c r="K170" i="11" s="1"/>
  <c r="E170" i="11"/>
  <c r="I169" i="11"/>
  <c r="K169" i="11" s="1"/>
  <c r="E169" i="11"/>
  <c r="I168" i="11"/>
  <c r="K168" i="11" s="1"/>
  <c r="E168" i="11"/>
  <c r="I167" i="11"/>
  <c r="K167" i="11" s="1"/>
  <c r="E167" i="11"/>
  <c r="I166" i="11"/>
  <c r="K166" i="11" s="1"/>
  <c r="E166" i="11"/>
  <c r="I165" i="11"/>
  <c r="K165" i="11" s="1"/>
  <c r="E165" i="11"/>
  <c r="I164" i="11"/>
  <c r="K164" i="11" s="1"/>
  <c r="E164" i="11"/>
  <c r="I163" i="11"/>
  <c r="K163" i="11" s="1"/>
  <c r="E163" i="11"/>
  <c r="J162" i="11"/>
  <c r="I162" i="11"/>
  <c r="K162" i="11" s="1"/>
  <c r="E162" i="11"/>
  <c r="G161" i="11"/>
  <c r="F161" i="11"/>
  <c r="H161" i="11" s="1"/>
  <c r="D161" i="11"/>
  <c r="C161" i="11"/>
  <c r="I160" i="11"/>
  <c r="K160" i="11" s="1"/>
  <c r="E160" i="11"/>
  <c r="I159" i="11"/>
  <c r="K159" i="11" s="1"/>
  <c r="E159" i="11"/>
  <c r="I158" i="11"/>
  <c r="K158" i="11" s="1"/>
  <c r="E158" i="11"/>
  <c r="I157" i="11"/>
  <c r="K157" i="11" s="1"/>
  <c r="E157" i="11"/>
  <c r="J156" i="11"/>
  <c r="I156" i="11"/>
  <c r="K156" i="11" s="1"/>
  <c r="E156" i="11"/>
  <c r="I155" i="11"/>
  <c r="K155" i="11" s="1"/>
  <c r="E155" i="11"/>
  <c r="I154" i="11"/>
  <c r="K154" i="11" s="1"/>
  <c r="E154" i="11"/>
  <c r="I153" i="11"/>
  <c r="K153" i="11" s="1"/>
  <c r="E153" i="11"/>
  <c r="I152" i="11"/>
  <c r="K152" i="11" s="1"/>
  <c r="E152" i="11"/>
  <c r="I151" i="11"/>
  <c r="K151" i="11" s="1"/>
  <c r="E151" i="11"/>
  <c r="I150" i="11"/>
  <c r="K150" i="11" s="1"/>
  <c r="E150" i="11"/>
  <c r="I149" i="11"/>
  <c r="K149" i="11" s="1"/>
  <c r="E149" i="11"/>
  <c r="G148" i="11"/>
  <c r="F148" i="11"/>
  <c r="H148" i="11" s="1"/>
  <c r="D148" i="11"/>
  <c r="C148" i="11"/>
  <c r="I147" i="11"/>
  <c r="K147" i="11" s="1"/>
  <c r="E147" i="11"/>
  <c r="J146" i="11"/>
  <c r="I146" i="11"/>
  <c r="K146" i="11" s="1"/>
  <c r="E146" i="11"/>
  <c r="I145" i="11"/>
  <c r="K145" i="11" s="1"/>
  <c r="E145" i="11"/>
  <c r="I144" i="11"/>
  <c r="K144" i="11" s="1"/>
  <c r="E144" i="11"/>
  <c r="I143" i="11"/>
  <c r="K143" i="11" s="1"/>
  <c r="E143" i="11"/>
  <c r="I142" i="11"/>
  <c r="K142" i="11" s="1"/>
  <c r="E142" i="11"/>
  <c r="G141" i="11"/>
  <c r="F141" i="11"/>
  <c r="D141" i="11"/>
  <c r="C141" i="11"/>
  <c r="J140" i="11"/>
  <c r="I140" i="11"/>
  <c r="K140" i="11" s="1"/>
  <c r="E140" i="11"/>
  <c r="I139" i="11"/>
  <c r="K139" i="11" s="1"/>
  <c r="E139" i="11"/>
  <c r="I138" i="11"/>
  <c r="K138" i="11" s="1"/>
  <c r="E138" i="11"/>
  <c r="I137" i="11"/>
  <c r="K137" i="11" s="1"/>
  <c r="E137" i="11"/>
  <c r="I136" i="11"/>
  <c r="K136" i="11" s="1"/>
  <c r="E136" i="11"/>
  <c r="I135" i="11"/>
  <c r="J135" i="11" s="1"/>
  <c r="E135" i="11"/>
  <c r="J134" i="11"/>
  <c r="I134" i="11"/>
  <c r="K134" i="11" s="1"/>
  <c r="E134" i="11"/>
  <c r="I133" i="11"/>
  <c r="J133" i="11" s="1"/>
  <c r="E133" i="11"/>
  <c r="I132" i="11"/>
  <c r="K132" i="11" s="1"/>
  <c r="E132" i="11"/>
  <c r="G131" i="11"/>
  <c r="F131" i="11"/>
  <c r="H131" i="11" s="1"/>
  <c r="D131" i="11"/>
  <c r="C131" i="11"/>
  <c r="E131" i="11" s="1"/>
  <c r="I130" i="11"/>
  <c r="K130" i="11" s="1"/>
  <c r="E130" i="11"/>
  <c r="I129" i="11"/>
  <c r="J129" i="11" s="1"/>
  <c r="E129" i="11"/>
  <c r="I128" i="11"/>
  <c r="K128" i="11" s="1"/>
  <c r="E128" i="11"/>
  <c r="I127" i="11"/>
  <c r="J127" i="11" s="1"/>
  <c r="E127" i="11"/>
  <c r="I126" i="11"/>
  <c r="K126" i="11" s="1"/>
  <c r="E126" i="11"/>
  <c r="I125" i="11"/>
  <c r="J125" i="11" s="1"/>
  <c r="E125" i="11"/>
  <c r="J124" i="11"/>
  <c r="I124" i="11"/>
  <c r="K124" i="11" s="1"/>
  <c r="E124" i="11"/>
  <c r="G123" i="11"/>
  <c r="F123" i="11"/>
  <c r="H123" i="11" s="1"/>
  <c r="D123" i="11"/>
  <c r="C123" i="11"/>
  <c r="I122" i="11"/>
  <c r="K122" i="11" s="1"/>
  <c r="E122" i="11"/>
  <c r="I121" i="11"/>
  <c r="J121" i="11" s="1"/>
  <c r="E121" i="11"/>
  <c r="I120" i="11"/>
  <c r="K120" i="11" s="1"/>
  <c r="E120" i="11"/>
  <c r="I119" i="11"/>
  <c r="J119" i="11" s="1"/>
  <c r="E119" i="11"/>
  <c r="J118" i="11"/>
  <c r="I118" i="11"/>
  <c r="K118" i="11" s="1"/>
  <c r="E118" i="11"/>
  <c r="I117" i="11"/>
  <c r="J117" i="11" s="1"/>
  <c r="E117" i="11"/>
  <c r="I116" i="11"/>
  <c r="K116" i="11" s="1"/>
  <c r="E116" i="11"/>
  <c r="I115" i="11"/>
  <c r="J115" i="11" s="1"/>
  <c r="E115" i="11"/>
  <c r="I114" i="11"/>
  <c r="K114" i="11" s="1"/>
  <c r="E114" i="11"/>
  <c r="I113" i="11"/>
  <c r="J113" i="11" s="1"/>
  <c r="E113" i="11"/>
  <c r="I112" i="11"/>
  <c r="K112" i="11" s="1"/>
  <c r="E112" i="11"/>
  <c r="I111" i="11"/>
  <c r="J111" i="11" s="1"/>
  <c r="E111" i="11"/>
  <c r="I110" i="11"/>
  <c r="K110" i="11" s="1"/>
  <c r="E110" i="11"/>
  <c r="I109" i="11"/>
  <c r="J109" i="11" s="1"/>
  <c r="E109" i="11"/>
  <c r="I108" i="11"/>
  <c r="K108" i="11" s="1"/>
  <c r="E108" i="11"/>
  <c r="G107" i="11"/>
  <c r="F107" i="11"/>
  <c r="H107" i="11" s="1"/>
  <c r="D107" i="11"/>
  <c r="C107" i="11"/>
  <c r="E107" i="11" s="1"/>
  <c r="I106" i="11"/>
  <c r="K106" i="11" s="1"/>
  <c r="E106" i="11"/>
  <c r="I105" i="11"/>
  <c r="J105" i="11" s="1"/>
  <c r="E105" i="11"/>
  <c r="I104" i="11"/>
  <c r="K104" i="11" s="1"/>
  <c r="E104" i="11"/>
  <c r="I103" i="11"/>
  <c r="J103" i="11" s="1"/>
  <c r="E103" i="11"/>
  <c r="I102" i="11"/>
  <c r="K102" i="11" s="1"/>
  <c r="E102" i="11"/>
  <c r="I101" i="11"/>
  <c r="J101" i="11" s="1"/>
  <c r="E101" i="11"/>
  <c r="I100" i="11"/>
  <c r="K100" i="11" s="1"/>
  <c r="E100" i="11"/>
  <c r="I99" i="11"/>
  <c r="J99" i="11" s="1"/>
  <c r="E99" i="11"/>
  <c r="I98" i="11"/>
  <c r="K98" i="11" s="1"/>
  <c r="E98" i="11"/>
  <c r="I97" i="11"/>
  <c r="J97" i="11" s="1"/>
  <c r="E97" i="11"/>
  <c r="I96" i="11"/>
  <c r="K96" i="11" s="1"/>
  <c r="E96" i="11"/>
  <c r="I95" i="11"/>
  <c r="J95" i="11" s="1"/>
  <c r="E95" i="11"/>
  <c r="I94" i="11"/>
  <c r="K94" i="11" s="1"/>
  <c r="E94" i="11"/>
  <c r="G93" i="11"/>
  <c r="F93" i="11"/>
  <c r="D93" i="11"/>
  <c r="C93" i="11"/>
  <c r="I92" i="11"/>
  <c r="K92" i="11" s="1"/>
  <c r="E92" i="11"/>
  <c r="I91" i="11"/>
  <c r="J91" i="11" s="1"/>
  <c r="E91" i="11"/>
  <c r="I90" i="11"/>
  <c r="K90" i="11" s="1"/>
  <c r="E90" i="11"/>
  <c r="I89" i="11"/>
  <c r="J89" i="11" s="1"/>
  <c r="E89" i="11"/>
  <c r="I88" i="11"/>
  <c r="K88" i="11" s="1"/>
  <c r="E88" i="11"/>
  <c r="I87" i="11"/>
  <c r="J87" i="11" s="1"/>
  <c r="E87" i="11"/>
  <c r="I86" i="11"/>
  <c r="K86" i="11" s="1"/>
  <c r="E86" i="11"/>
  <c r="I85" i="11"/>
  <c r="J85" i="11" s="1"/>
  <c r="E85" i="11"/>
  <c r="I84" i="11"/>
  <c r="K84" i="11" s="1"/>
  <c r="E84" i="11"/>
  <c r="G83" i="11"/>
  <c r="F83" i="11"/>
  <c r="H83" i="11" s="1"/>
  <c r="D83" i="11"/>
  <c r="C83" i="11"/>
  <c r="E83" i="11" s="1"/>
  <c r="I82" i="11"/>
  <c r="K82" i="11" s="1"/>
  <c r="E82" i="11"/>
  <c r="I81" i="11"/>
  <c r="J81" i="11" s="1"/>
  <c r="E81" i="11"/>
  <c r="I80" i="11"/>
  <c r="K80" i="11" s="1"/>
  <c r="E80" i="11"/>
  <c r="I79" i="11"/>
  <c r="J79" i="11" s="1"/>
  <c r="E79" i="11"/>
  <c r="I78" i="11"/>
  <c r="K78" i="11" s="1"/>
  <c r="E78" i="11"/>
  <c r="I77" i="11"/>
  <c r="J77" i="11" s="1"/>
  <c r="E77" i="11"/>
  <c r="I76" i="11"/>
  <c r="K76" i="11" s="1"/>
  <c r="E76" i="11"/>
  <c r="I75" i="11"/>
  <c r="J75" i="11" s="1"/>
  <c r="E75" i="11"/>
  <c r="I74" i="11"/>
  <c r="G74" i="11"/>
  <c r="F74" i="11"/>
  <c r="D74" i="11"/>
  <c r="C74" i="11"/>
  <c r="I73" i="11"/>
  <c r="J73" i="11" s="1"/>
  <c r="E73" i="11"/>
  <c r="I72" i="11"/>
  <c r="K72" i="11" s="1"/>
  <c r="E72" i="11"/>
  <c r="I71" i="11"/>
  <c r="J71" i="11" s="1"/>
  <c r="E71" i="11"/>
  <c r="I70" i="11"/>
  <c r="K70" i="11" s="1"/>
  <c r="E70" i="11"/>
  <c r="I69" i="11"/>
  <c r="J69" i="11" s="1"/>
  <c r="E69" i="11"/>
  <c r="G68" i="11"/>
  <c r="F68" i="11"/>
  <c r="H68" i="11" s="1"/>
  <c r="D68" i="11"/>
  <c r="C68" i="11"/>
  <c r="E68" i="11" s="1"/>
  <c r="I67" i="11"/>
  <c r="J67" i="11" s="1"/>
  <c r="E67" i="11"/>
  <c r="I66" i="11"/>
  <c r="K66" i="11" s="1"/>
  <c r="E66" i="11"/>
  <c r="I65" i="11"/>
  <c r="J65" i="11" s="1"/>
  <c r="E65" i="11"/>
  <c r="I64" i="11"/>
  <c r="K64" i="11" s="1"/>
  <c r="E64" i="11"/>
  <c r="I63" i="11"/>
  <c r="J63" i="11" s="1"/>
  <c r="E63" i="11"/>
  <c r="I62" i="11"/>
  <c r="K62" i="11" s="1"/>
  <c r="E62" i="11"/>
  <c r="I61" i="11"/>
  <c r="J61" i="11" s="1"/>
  <c r="E61" i="11"/>
  <c r="I60" i="11"/>
  <c r="K60" i="11" s="1"/>
  <c r="E60" i="11"/>
  <c r="I59" i="11"/>
  <c r="J59" i="11" s="1"/>
  <c r="E59" i="11"/>
  <c r="I58" i="11"/>
  <c r="K58" i="11" s="1"/>
  <c r="E58" i="11"/>
  <c r="I57" i="11"/>
  <c r="J57" i="11" s="1"/>
  <c r="E57" i="11"/>
  <c r="I56" i="11"/>
  <c r="K56" i="11" s="1"/>
  <c r="E56" i="11"/>
  <c r="I55" i="11"/>
  <c r="J55" i="11" s="1"/>
  <c r="E55" i="11"/>
  <c r="G54" i="11"/>
  <c r="F54" i="11"/>
  <c r="H54" i="11" s="1"/>
  <c r="D54" i="11"/>
  <c r="D47" i="11" s="1"/>
  <c r="C54" i="11"/>
  <c r="I53" i="11"/>
  <c r="J53" i="11" s="1"/>
  <c r="E53" i="11"/>
  <c r="I52" i="11"/>
  <c r="K52" i="11" s="1"/>
  <c r="E52" i="11"/>
  <c r="I51" i="11"/>
  <c r="J51" i="11" s="1"/>
  <c r="E51" i="11"/>
  <c r="I50" i="11"/>
  <c r="K50" i="11" s="1"/>
  <c r="E50" i="11"/>
  <c r="I49" i="11"/>
  <c r="J49" i="11" s="1"/>
  <c r="E49" i="11"/>
  <c r="G48" i="11"/>
  <c r="F48" i="11"/>
  <c r="H48" i="11" s="1"/>
  <c r="D48" i="11"/>
  <c r="C48" i="11"/>
  <c r="E48" i="11" s="1"/>
  <c r="I46" i="11"/>
  <c r="K46" i="11" s="1"/>
  <c r="E46" i="11"/>
  <c r="I45" i="11"/>
  <c r="J45" i="11" s="1"/>
  <c r="E45" i="11"/>
  <c r="I44" i="11"/>
  <c r="K44" i="11" s="1"/>
  <c r="E44" i="11"/>
  <c r="I43" i="11"/>
  <c r="J43" i="11" s="1"/>
  <c r="E43" i="11"/>
  <c r="I42" i="11"/>
  <c r="K42" i="11" s="1"/>
  <c r="E42" i="11"/>
  <c r="I41" i="11"/>
  <c r="J41" i="11" s="1"/>
  <c r="E41" i="11"/>
  <c r="I40" i="11"/>
  <c r="K40" i="11" s="1"/>
  <c r="E40" i="11"/>
  <c r="I39" i="11"/>
  <c r="J39" i="11" s="1"/>
  <c r="E39" i="11"/>
  <c r="I38" i="11"/>
  <c r="K38" i="11" s="1"/>
  <c r="E38" i="11"/>
  <c r="I37" i="11"/>
  <c r="J37" i="11" s="1"/>
  <c r="E37" i="11"/>
  <c r="I36" i="11"/>
  <c r="K36" i="11" s="1"/>
  <c r="E36" i="11"/>
  <c r="I35" i="11"/>
  <c r="J35" i="11" s="1"/>
  <c r="E35" i="11"/>
  <c r="I34" i="11"/>
  <c r="K34" i="11" s="1"/>
  <c r="E34" i="11"/>
  <c r="I33" i="11"/>
  <c r="J33" i="11" s="1"/>
  <c r="E33" i="11"/>
  <c r="I32" i="11"/>
  <c r="K32" i="11" s="1"/>
  <c r="E32" i="11"/>
  <c r="I31" i="11"/>
  <c r="J31" i="11" s="1"/>
  <c r="E31" i="11"/>
  <c r="I30" i="11"/>
  <c r="K30" i="11" s="1"/>
  <c r="E30" i="11"/>
  <c r="I29" i="11"/>
  <c r="J29" i="11" s="1"/>
  <c r="E29" i="11"/>
  <c r="I28" i="11"/>
  <c r="K28" i="11" s="1"/>
  <c r="E28" i="11"/>
  <c r="I27" i="11"/>
  <c r="J27" i="11" s="1"/>
  <c r="E27" i="11"/>
  <c r="I26" i="11"/>
  <c r="K26" i="11" s="1"/>
  <c r="E26" i="11"/>
  <c r="I25" i="11"/>
  <c r="J25" i="11" s="1"/>
  <c r="E25" i="11"/>
  <c r="I24" i="11"/>
  <c r="K24" i="11" s="1"/>
  <c r="E24" i="11"/>
  <c r="I23" i="11"/>
  <c r="J23" i="11" s="1"/>
  <c r="E23" i="11"/>
  <c r="I22" i="11"/>
  <c r="K22" i="11" s="1"/>
  <c r="E22" i="11"/>
  <c r="I21" i="11"/>
  <c r="J21" i="11" s="1"/>
  <c r="E21" i="11"/>
  <c r="I20" i="11"/>
  <c r="K20" i="11" s="1"/>
  <c r="E20" i="11"/>
  <c r="D19" i="11"/>
  <c r="C19" i="11"/>
  <c r="I18" i="11"/>
  <c r="K18" i="11" s="1"/>
  <c r="E18" i="11"/>
  <c r="I17" i="11"/>
  <c r="J17" i="11" s="1"/>
  <c r="E17" i="11"/>
  <c r="I16" i="11"/>
  <c r="K16" i="11" s="1"/>
  <c r="E16" i="11"/>
  <c r="I15" i="11"/>
  <c r="K15" i="11" s="1"/>
  <c r="E15" i="11"/>
  <c r="I14" i="11"/>
  <c r="K14" i="11" s="1"/>
  <c r="E14" i="11"/>
  <c r="I13" i="11"/>
  <c r="J13" i="11" s="1"/>
  <c r="E13" i="11"/>
  <c r="I12" i="11"/>
  <c r="K12" i="11" s="1"/>
  <c r="E12" i="11"/>
  <c r="I11" i="11"/>
  <c r="J11" i="11" s="1"/>
  <c r="E11" i="11"/>
  <c r="I10" i="11"/>
  <c r="K10" i="11" s="1"/>
  <c r="E10" i="11"/>
  <c r="I9" i="11"/>
  <c r="J9" i="11" s="1"/>
  <c r="E9" i="11"/>
  <c r="D8" i="11"/>
  <c r="C8" i="11"/>
  <c r="I68" i="11" l="1"/>
  <c r="J198" i="11"/>
  <c r="J204" i="11"/>
  <c r="J284" i="11"/>
  <c r="J294" i="11"/>
  <c r="I330" i="11"/>
  <c r="I54" i="11"/>
  <c r="H93" i="11"/>
  <c r="J114" i="11"/>
  <c r="J136" i="11"/>
  <c r="J142" i="11"/>
  <c r="J152" i="11"/>
  <c r="I201" i="11"/>
  <c r="J208" i="11"/>
  <c r="J218" i="11"/>
  <c r="H271" i="11"/>
  <c r="E289" i="11"/>
  <c r="H342" i="11"/>
  <c r="J355" i="11"/>
  <c r="J354" i="11" s="1"/>
  <c r="J194" i="11"/>
  <c r="G47" i="11"/>
  <c r="G7" i="11" s="1"/>
  <c r="I107" i="11"/>
  <c r="I93" i="11"/>
  <c r="J122" i="11"/>
  <c r="J128" i="11"/>
  <c r="J160" i="11"/>
  <c r="J166" i="11"/>
  <c r="E187" i="11"/>
  <c r="K201" i="11"/>
  <c r="J226" i="11"/>
  <c r="J236" i="11"/>
  <c r="K238" i="11"/>
  <c r="J246" i="11"/>
  <c r="J252" i="11"/>
  <c r="H289" i="11"/>
  <c r="J307" i="11"/>
  <c r="J325" i="11"/>
  <c r="I342" i="11"/>
  <c r="J363" i="11"/>
  <c r="I48" i="11"/>
  <c r="K214" i="11"/>
  <c r="J15" i="11"/>
  <c r="C47" i="11"/>
  <c r="C7" i="11" s="1"/>
  <c r="I83" i="11"/>
  <c r="I131" i="11"/>
  <c r="I366" i="11"/>
  <c r="J132" i="11"/>
  <c r="I187" i="11"/>
  <c r="J280" i="11"/>
  <c r="I19" i="11"/>
  <c r="F47" i="11"/>
  <c r="H47" i="11" s="1"/>
  <c r="H74" i="11"/>
  <c r="H141" i="11"/>
  <c r="J174" i="11"/>
  <c r="J180" i="11"/>
  <c r="H187" i="11"/>
  <c r="E201" i="11"/>
  <c r="J260" i="11"/>
  <c r="J266" i="11"/>
  <c r="J272" i="11"/>
  <c r="I289" i="11"/>
  <c r="H354" i="11"/>
  <c r="H8" i="11"/>
  <c r="D7" i="11"/>
  <c r="E7" i="11" s="1"/>
  <c r="E8" i="11"/>
  <c r="I8" i="11"/>
  <c r="E19" i="11"/>
  <c r="E54" i="11"/>
  <c r="E74" i="11"/>
  <c r="E93" i="11"/>
  <c r="J112" i="11"/>
  <c r="J116" i="11"/>
  <c r="J120" i="11"/>
  <c r="E123" i="11"/>
  <c r="I123" i="11"/>
  <c r="J126" i="11"/>
  <c r="J130" i="11"/>
  <c r="J123" i="11" s="1"/>
  <c r="K133" i="11"/>
  <c r="K135" i="11"/>
  <c r="J138" i="11"/>
  <c r="E141" i="11"/>
  <c r="I141" i="11"/>
  <c r="K141" i="11"/>
  <c r="J144" i="11"/>
  <c r="E148" i="11"/>
  <c r="J150" i="11"/>
  <c r="J154" i="11"/>
  <c r="J158" i="11"/>
  <c r="E161" i="11"/>
  <c r="I161" i="11"/>
  <c r="K161" i="11"/>
  <c r="J164" i="11"/>
  <c r="J168" i="11"/>
  <c r="J172" i="11"/>
  <c r="E175" i="11"/>
  <c r="I175" i="11"/>
  <c r="J178" i="11"/>
  <c r="J182" i="11"/>
  <c r="J186" i="11"/>
  <c r="J188" i="11"/>
  <c r="J192" i="11"/>
  <c r="J196" i="11"/>
  <c r="J200" i="11"/>
  <c r="J202" i="11"/>
  <c r="J206" i="11"/>
  <c r="J210" i="11"/>
  <c r="E214" i="11"/>
  <c r="J216" i="11"/>
  <c r="J220" i="11"/>
  <c r="J224" i="11"/>
  <c r="E228" i="11"/>
  <c r="J230" i="11"/>
  <c r="J234" i="11"/>
  <c r="E238" i="11"/>
  <c r="J240" i="11"/>
  <c r="J244" i="11"/>
  <c r="E247" i="11"/>
  <c r="I247" i="11"/>
  <c r="J250" i="11"/>
  <c r="J254" i="11"/>
  <c r="J258" i="11"/>
  <c r="J262" i="11"/>
  <c r="J264" i="11"/>
  <c r="J268" i="11"/>
  <c r="E271" i="11"/>
  <c r="I271" i="11"/>
  <c r="J274" i="11"/>
  <c r="J278" i="11"/>
  <c r="J282" i="11"/>
  <c r="J286" i="11"/>
  <c r="J292" i="11"/>
  <c r="J305" i="11"/>
  <c r="E314" i="11"/>
  <c r="I314" i="11"/>
  <c r="J323" i="11"/>
  <c r="E330" i="11"/>
  <c r="J351" i="11"/>
  <c r="E354" i="11"/>
  <c r="I354" i="11"/>
  <c r="J357" i="11"/>
  <c r="J361" i="11"/>
  <c r="J365" i="11"/>
  <c r="K9" i="11"/>
  <c r="J10" i="11"/>
  <c r="K11" i="11"/>
  <c r="J12" i="11"/>
  <c r="K13" i="11"/>
  <c r="J14" i="11"/>
  <c r="J16" i="11"/>
  <c r="K17" i="11"/>
  <c r="J18" i="11"/>
  <c r="J20" i="11"/>
  <c r="K21" i="11"/>
  <c r="J22" i="11"/>
  <c r="K23" i="11"/>
  <c r="J24" i="11"/>
  <c r="K25" i="11"/>
  <c r="J26" i="11"/>
  <c r="K27" i="11"/>
  <c r="J28" i="11"/>
  <c r="K29" i="11"/>
  <c r="J30" i="11"/>
  <c r="K31" i="11"/>
  <c r="J32" i="11"/>
  <c r="K33" i="11"/>
  <c r="J34" i="11"/>
  <c r="K35" i="11"/>
  <c r="J36" i="11"/>
  <c r="K37" i="11"/>
  <c r="J38" i="11"/>
  <c r="K39" i="11"/>
  <c r="J40" i="11"/>
  <c r="K41" i="11"/>
  <c r="J42" i="11"/>
  <c r="K43" i="11"/>
  <c r="J44" i="11"/>
  <c r="K45" i="11"/>
  <c r="J46" i="11"/>
  <c r="K49" i="11"/>
  <c r="J50" i="11"/>
  <c r="K51" i="11"/>
  <c r="J52" i="11"/>
  <c r="K53" i="11"/>
  <c r="K55" i="11"/>
  <c r="J56" i="11"/>
  <c r="K57" i="11"/>
  <c r="J58" i="11"/>
  <c r="K59" i="11"/>
  <c r="J60" i="11"/>
  <c r="K61" i="11"/>
  <c r="J62" i="11"/>
  <c r="K63" i="11"/>
  <c r="J64" i="11"/>
  <c r="K65" i="11"/>
  <c r="J66" i="11"/>
  <c r="K67" i="11"/>
  <c r="K69" i="11"/>
  <c r="J70" i="11"/>
  <c r="K71" i="11"/>
  <c r="J72" i="11"/>
  <c r="K73" i="11"/>
  <c r="K75" i="11"/>
  <c r="J76" i="11"/>
  <c r="K77" i="11"/>
  <c r="J78" i="11"/>
  <c r="K79" i="11"/>
  <c r="J80" i="11"/>
  <c r="K81" i="11"/>
  <c r="J82" i="11"/>
  <c r="J84" i="11"/>
  <c r="K85" i="11"/>
  <c r="J86" i="11"/>
  <c r="K87" i="11"/>
  <c r="J88" i="11"/>
  <c r="K89" i="11"/>
  <c r="J90" i="11"/>
  <c r="K91" i="11"/>
  <c r="J92" i="11"/>
  <c r="J94" i="11"/>
  <c r="K95" i="11"/>
  <c r="J96" i="11"/>
  <c r="K97" i="11"/>
  <c r="J98" i="11"/>
  <c r="K99" i="11"/>
  <c r="J100" i="11"/>
  <c r="K101" i="11"/>
  <c r="J102" i="11"/>
  <c r="K103" i="11"/>
  <c r="J104" i="11"/>
  <c r="K105" i="11"/>
  <c r="J106" i="11"/>
  <c r="J108" i="11"/>
  <c r="K109" i="11"/>
  <c r="J110" i="11"/>
  <c r="K111" i="11"/>
  <c r="K113" i="11"/>
  <c r="K115" i="11"/>
  <c r="K117" i="11"/>
  <c r="K119" i="11"/>
  <c r="K121" i="11"/>
  <c r="K125" i="11"/>
  <c r="K127" i="11"/>
  <c r="K129" i="11"/>
  <c r="K148" i="11"/>
  <c r="K175" i="11"/>
  <c r="K187" i="11"/>
  <c r="K228" i="11"/>
  <c r="K247" i="11"/>
  <c r="K263" i="11"/>
  <c r="J137" i="11"/>
  <c r="J139" i="11"/>
  <c r="J143" i="11"/>
  <c r="J145" i="11"/>
  <c r="J147" i="11"/>
  <c r="I148" i="11"/>
  <c r="J149" i="11"/>
  <c r="J151" i="11"/>
  <c r="J153" i="11"/>
  <c r="J155" i="11"/>
  <c r="J157" i="11"/>
  <c r="J159" i="11"/>
  <c r="J163" i="11"/>
  <c r="J165" i="11"/>
  <c r="J167" i="11"/>
  <c r="J169" i="11"/>
  <c r="J171" i="11"/>
  <c r="J173" i="11"/>
  <c r="J177" i="11"/>
  <c r="J179" i="11"/>
  <c r="J181" i="11"/>
  <c r="J183" i="11"/>
  <c r="J185" i="11"/>
  <c r="J189" i="11"/>
  <c r="J191" i="11"/>
  <c r="J193" i="11"/>
  <c r="J195" i="11"/>
  <c r="J197" i="11"/>
  <c r="J199" i="11"/>
  <c r="J203" i="11"/>
  <c r="J205" i="11"/>
  <c r="J207" i="11"/>
  <c r="J209" i="11"/>
  <c r="J211" i="11"/>
  <c r="J213" i="11"/>
  <c r="I214" i="11"/>
  <c r="J215" i="11"/>
  <c r="J217" i="11"/>
  <c r="J219" i="11"/>
  <c r="J221" i="11"/>
  <c r="J223" i="11"/>
  <c r="J225" i="11"/>
  <c r="J227" i="11"/>
  <c r="I228" i="11"/>
  <c r="J229" i="11"/>
  <c r="J231" i="11"/>
  <c r="J233" i="11"/>
  <c r="J235" i="11"/>
  <c r="J237" i="11"/>
  <c r="I238" i="11"/>
  <c r="J239" i="11"/>
  <c r="J241" i="11"/>
  <c r="J243" i="11"/>
  <c r="J245" i="11"/>
  <c r="J249" i="11"/>
  <c r="J251" i="11"/>
  <c r="J253" i="11"/>
  <c r="J255" i="11"/>
  <c r="J257" i="11"/>
  <c r="J259" i="11"/>
  <c r="J261" i="11"/>
  <c r="J265" i="11"/>
  <c r="J267" i="11"/>
  <c r="J269" i="11"/>
  <c r="J273" i="11"/>
  <c r="J275" i="11"/>
  <c r="J277" i="11"/>
  <c r="J279" i="11"/>
  <c r="J281" i="11"/>
  <c r="J283" i="11"/>
  <c r="J285" i="11"/>
  <c r="J287" i="11"/>
  <c r="K288" i="11"/>
  <c r="K271" i="11" s="1"/>
  <c r="K290" i="11"/>
  <c r="J291" i="11"/>
  <c r="J293" i="11"/>
  <c r="J295" i="11"/>
  <c r="K296" i="11"/>
  <c r="J297" i="11"/>
  <c r="K298" i="11"/>
  <c r="J299" i="11"/>
  <c r="K300" i="11"/>
  <c r="J301" i="11"/>
  <c r="K302" i="11"/>
  <c r="J303" i="11"/>
  <c r="K304" i="11"/>
  <c r="K306" i="11"/>
  <c r="K308" i="11"/>
  <c r="J309" i="11"/>
  <c r="K310" i="11"/>
  <c r="J311" i="11"/>
  <c r="K312" i="11"/>
  <c r="J313" i="11"/>
  <c r="J315" i="11"/>
  <c r="K316" i="11"/>
  <c r="J317" i="11"/>
  <c r="K318" i="11"/>
  <c r="J319" i="11"/>
  <c r="K320" i="11"/>
  <c r="K322" i="11"/>
  <c r="K324" i="11"/>
  <c r="K326" i="11"/>
  <c r="J327" i="11"/>
  <c r="K328" i="11"/>
  <c r="J329" i="11"/>
  <c r="J331" i="11"/>
  <c r="K332" i="11"/>
  <c r="J333" i="11"/>
  <c r="K334" i="11"/>
  <c r="J335" i="11"/>
  <c r="K336" i="11"/>
  <c r="J337" i="11"/>
  <c r="K338" i="11"/>
  <c r="J339" i="11"/>
  <c r="K340" i="11"/>
  <c r="J341" i="11"/>
  <c r="J343" i="11"/>
  <c r="K344" i="11"/>
  <c r="J345" i="11"/>
  <c r="K346" i="11"/>
  <c r="J347" i="11"/>
  <c r="K348" i="11"/>
  <c r="J349" i="11"/>
  <c r="K350" i="11"/>
  <c r="K352" i="11"/>
  <c r="K356" i="11"/>
  <c r="K358" i="11"/>
  <c r="K360" i="11"/>
  <c r="K362" i="11"/>
  <c r="K364" i="11"/>
  <c r="J367" i="11"/>
  <c r="K368" i="11"/>
  <c r="J369" i="11"/>
  <c r="K370" i="11"/>
  <c r="J371" i="11"/>
  <c r="K372" i="11"/>
  <c r="J373" i="11"/>
  <c r="K374" i="11"/>
  <c r="J375" i="11"/>
  <c r="K376" i="11"/>
  <c r="J377" i="11"/>
  <c r="K378" i="11"/>
  <c r="F7" i="11" l="1"/>
  <c r="H7" i="11" s="1"/>
  <c r="E47" i="11"/>
  <c r="K131" i="11"/>
  <c r="K330" i="11"/>
  <c r="K314" i="11"/>
  <c r="J289" i="11"/>
  <c r="J271" i="11"/>
  <c r="J247" i="11"/>
  <c r="J175" i="11"/>
  <c r="J161" i="11"/>
  <c r="J141" i="11"/>
  <c r="J131" i="11"/>
  <c r="K123" i="11"/>
  <c r="K107" i="11"/>
  <c r="K83" i="11"/>
  <c r="J74" i="11"/>
  <c r="J54" i="11"/>
  <c r="K19" i="11"/>
  <c r="K366" i="11"/>
  <c r="K354" i="11"/>
  <c r="K342" i="11"/>
  <c r="J263" i="11"/>
  <c r="J201" i="11"/>
  <c r="J187" i="11"/>
  <c r="K93" i="11"/>
  <c r="J68" i="11"/>
  <c r="J48" i="11"/>
  <c r="J8" i="11"/>
  <c r="J330" i="11"/>
  <c r="J314" i="11"/>
  <c r="K289" i="11"/>
  <c r="I47" i="11"/>
  <c r="I7" i="11" s="1"/>
  <c r="J93" i="11"/>
  <c r="K68" i="11"/>
  <c r="K48" i="11"/>
  <c r="K8" i="11"/>
  <c r="J366" i="11"/>
  <c r="J342" i="11"/>
  <c r="J238" i="11"/>
  <c r="J228" i="11"/>
  <c r="J214" i="11"/>
  <c r="J148" i="11"/>
  <c r="J107" i="11"/>
  <c r="J83" i="11"/>
  <c r="K74" i="11"/>
  <c r="K54" i="11"/>
  <c r="J19" i="11"/>
  <c r="J47" i="11" l="1"/>
  <c r="J7" i="11" s="1"/>
  <c r="K47" i="11"/>
  <c r="K7" i="11" s="1"/>
</calcChain>
</file>

<file path=xl/sharedStrings.xml><?xml version="1.0" encoding="utf-8"?>
<sst xmlns="http://schemas.openxmlformats.org/spreadsheetml/2006/main" count="782" uniqueCount="710">
  <si>
    <t>тыс. рублей</t>
  </si>
  <si>
    <t>Наименование муниципального образования</t>
  </si>
  <si>
    <t>Испол-нение, %</t>
  </si>
  <si>
    <t>Всего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</si>
  <si>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</si>
  <si>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</si>
  <si>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</si>
  <si>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</si>
  <si>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</si>
  <si>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</si>
  <si>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</si>
  <si>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Жигулёвск</t>
  </si>
  <si>
    <t>Октябрьск</t>
  </si>
  <si>
    <t>Кинель</t>
  </si>
  <si>
    <t>Похвистнево</t>
  </si>
  <si>
    <t>Муниципальные районы</t>
  </si>
  <si>
    <t>Алексеевский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</si>
  <si>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</si>
  <si>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</si>
  <si>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</si>
  <si>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</si>
  <si>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</si>
  <si>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</si>
  <si>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</si>
  <si>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</si>
  <si>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</si>
  <si>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</si>
  <si>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</si>
  <si>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</si>
  <si>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</si>
  <si>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</si>
  <si>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Красноярский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</si>
  <si>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</si>
  <si>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</si>
  <si>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</si>
  <si>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</si>
  <si>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</si>
  <si>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</si>
  <si>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</si>
  <si>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Хворостянский</t>
  </si>
  <si>
    <t>Челно-Вершинский</t>
  </si>
  <si>
    <t>Шенталинский</t>
  </si>
  <si>
    <t>Шигонский</t>
  </si>
  <si>
    <t xml:space="preserve">Субсидии местным бюджетам для софинансирования расходных обязательств по вопросам местного значения, предоставляемых с учётом выполнения показателей социально-экономического развития </t>
  </si>
  <si>
    <t>Заработано субсидии на 01.01.2014г (нарастающим итогом)</t>
  </si>
  <si>
    <t>Отклонение от плана</t>
  </si>
  <si>
    <t>дополни-тельно</t>
  </si>
  <si>
    <t>потери</t>
  </si>
  <si>
    <t>Поселения</t>
  </si>
  <si>
    <t xml:space="preserve">Утвержденный объем субсидии на 2013 год
</t>
  </si>
  <si>
    <t>Исполнение (нарастающим итогом), %</t>
  </si>
  <si>
    <t>Объем отгруженных товаров собственного производства, выполнения работ и услуг собственными силами</t>
  </si>
  <si>
    <t>Темп роста среднемесячной номинальной заработной платы *</t>
  </si>
  <si>
    <t xml:space="preserve">Уровень зарегистриро-ванной безработицы </t>
  </si>
  <si>
    <t>Объем поступления собственных доходов</t>
  </si>
  <si>
    <t xml:space="preserve">Отсутствие просроченной кредиторской задолженности </t>
  </si>
  <si>
    <t xml:space="preserve">Объем закупок молока </t>
  </si>
  <si>
    <t xml:space="preserve">Объем закупок скота и птицы </t>
  </si>
  <si>
    <t>Объем внебюджетных инвестиций</t>
  </si>
  <si>
    <t xml:space="preserve">Оборот розничной торговли 
</t>
  </si>
  <si>
    <t xml:space="preserve">Доля реализованной алкогольной продукции, произведенной на территории Самарской области </t>
  </si>
  <si>
    <t>Поголовье коров</t>
  </si>
  <si>
    <t>Муниципальный район Алексеевский</t>
  </si>
  <si>
    <t>Муниципальный район Безенчукский</t>
  </si>
  <si>
    <t>Муниципальный район Богатовский</t>
  </si>
  <si>
    <t>Муниципальный район Большеглушицкий</t>
  </si>
  <si>
    <t>Муниципальный район Большечерниговский</t>
  </si>
  <si>
    <t>Муниципальный район Борский</t>
  </si>
  <si>
    <t>Муниципальный район Волжский</t>
  </si>
  <si>
    <t>Муниципальный район Елховский</t>
  </si>
  <si>
    <t>Муниципальный район Исаклинский</t>
  </si>
  <si>
    <t>Муниципальный район Камышлинский</t>
  </si>
  <si>
    <t>Муниципальный район Кинельский</t>
  </si>
  <si>
    <t>Муниципальный район Кинель-Черкасский</t>
  </si>
  <si>
    <t>Муниципальный район Клявлинский</t>
  </si>
  <si>
    <t>Муниципальный район Кошкинский</t>
  </si>
  <si>
    <t>Муниципальный район Красноармейский</t>
  </si>
  <si>
    <t>Муниципальный район Красноярский</t>
  </si>
  <si>
    <t>Муниципальный район Нефтегорский</t>
  </si>
  <si>
    <t>Муниципальный район Пестравский</t>
  </si>
  <si>
    <t>Муниципальный район Похвистневский</t>
  </si>
  <si>
    <t>Муниципальный район Приволжский</t>
  </si>
  <si>
    <t>Муниципальный район Сергиевский</t>
  </si>
  <si>
    <t>Муниципальный район Ставропольский</t>
  </si>
  <si>
    <t>Муниципальный район Сызранский</t>
  </si>
  <si>
    <t>Муниципальный район Хворостянский</t>
  </si>
  <si>
    <t>Муниципальный район Челно-Вершинский</t>
  </si>
  <si>
    <t>Муниципальный район Шенталинский</t>
  </si>
  <si>
    <t>Муниципальный район Шигонский</t>
  </si>
  <si>
    <t>Поселения муниципального района Алексеевский</t>
  </si>
  <si>
    <t>Авангард</t>
  </si>
  <si>
    <t xml:space="preserve">Сельское поселение Авангард           </t>
  </si>
  <si>
    <t>Алексеевка</t>
  </si>
  <si>
    <t xml:space="preserve">Сельское поселение Алексеевка         </t>
  </si>
  <si>
    <t>Гавриловка</t>
  </si>
  <si>
    <t xml:space="preserve">Сельское поселение Гавриловка         </t>
  </si>
  <si>
    <t>Герасимовка</t>
  </si>
  <si>
    <t xml:space="preserve">Сельское поселение Герасимовка        </t>
  </si>
  <si>
    <t>Летниково</t>
  </si>
  <si>
    <t xml:space="preserve">Сельское поселение Летниково          </t>
  </si>
  <si>
    <t>Поселения муниципального района Безенчукский</t>
  </si>
  <si>
    <t>Безенчук</t>
  </si>
  <si>
    <t xml:space="preserve">Городское поселение Безенчук          </t>
  </si>
  <si>
    <t>Васильевка</t>
  </si>
  <si>
    <t xml:space="preserve">Сельское поселение Васильевка         </t>
  </si>
  <si>
    <t>Екатериновка</t>
  </si>
  <si>
    <t xml:space="preserve">Сельское поселение Екатериновка       </t>
  </si>
  <si>
    <t>Звезда</t>
  </si>
  <si>
    <t xml:space="preserve">Сельское поселение Звезда             </t>
  </si>
  <si>
    <t>Купино</t>
  </si>
  <si>
    <t xml:space="preserve">Сельское поселение Купино             </t>
  </si>
  <si>
    <t>Макарьевка</t>
  </si>
  <si>
    <t xml:space="preserve">Сельское поселение Макарьевка         </t>
  </si>
  <si>
    <t>Натальино</t>
  </si>
  <si>
    <t xml:space="preserve">Сельское поселение Натальино          </t>
  </si>
  <si>
    <t>Ольгино</t>
  </si>
  <si>
    <t xml:space="preserve">Сельское поселение Ольгино            </t>
  </si>
  <si>
    <t>Осинки</t>
  </si>
  <si>
    <t xml:space="preserve">Городское поселение Осинки            </t>
  </si>
  <si>
    <t>Переволоки</t>
  </si>
  <si>
    <t xml:space="preserve">Сельское поселение Переволоки         </t>
  </si>
  <si>
    <t>Песочное</t>
  </si>
  <si>
    <t xml:space="preserve">Сельское поселение Песочное           </t>
  </si>
  <si>
    <t>Преполовенка</t>
  </si>
  <si>
    <t xml:space="preserve">Сельское поселение Преполовенка       </t>
  </si>
  <si>
    <t>Прибой</t>
  </si>
  <si>
    <t xml:space="preserve">Сельское поселение Прибой             </t>
  </si>
  <si>
    <t>Поселения муниципального района Богатовский</t>
  </si>
  <si>
    <t>Арзамасцевка</t>
  </si>
  <si>
    <t xml:space="preserve">Сельское поселение Арзамасцевка       </t>
  </si>
  <si>
    <t>Богатое</t>
  </si>
  <si>
    <t xml:space="preserve">Сельское поселение Богатое            </t>
  </si>
  <si>
    <t>Виловатое</t>
  </si>
  <si>
    <t xml:space="preserve">Сельское поселение Виловатое          </t>
  </si>
  <si>
    <t>Максимовка</t>
  </si>
  <si>
    <t xml:space="preserve">Сельское поселение Максимовка         </t>
  </si>
  <si>
    <t>Печинено</t>
  </si>
  <si>
    <t xml:space="preserve">Сельское поселение Печинено           </t>
  </si>
  <si>
    <t>Поселения муниципального района Большеглушицкий</t>
  </si>
  <si>
    <t>Александровка</t>
  </si>
  <si>
    <t xml:space="preserve">Сельское поселение Александровка      </t>
  </si>
  <si>
    <t>Большая Глушица</t>
  </si>
  <si>
    <t xml:space="preserve">Сельское поселение Большая Глушица    </t>
  </si>
  <si>
    <t>Большая Дергуновка</t>
  </si>
  <si>
    <t>Сельское поселение Большая Дергуновка</t>
  </si>
  <si>
    <t>Малая Глушица</t>
  </si>
  <si>
    <t xml:space="preserve">Сельское поселение Малая Глушица      </t>
  </si>
  <si>
    <t>Мокша</t>
  </si>
  <si>
    <t xml:space="preserve">Сельское поселение Мокша              </t>
  </si>
  <si>
    <t>Новопавловка</t>
  </si>
  <si>
    <t xml:space="preserve">Сельское поселение Новопавловка       </t>
  </si>
  <si>
    <t>Фрунзенское</t>
  </si>
  <si>
    <t xml:space="preserve">Сельское поселение Фрунзенское        </t>
  </si>
  <si>
    <t>Южное</t>
  </si>
  <si>
    <t xml:space="preserve">Сельское поселение Южное              </t>
  </si>
  <si>
    <t>Поселения муниципального района Большечерниговский</t>
  </si>
  <si>
    <t>Августовка</t>
  </si>
  <si>
    <t xml:space="preserve">Сельское поселение Августовка         </t>
  </si>
  <si>
    <t>Большая Черниговка</t>
  </si>
  <si>
    <t>Сельское поселение Большая Черниговка</t>
  </si>
  <si>
    <t>Восточный</t>
  </si>
  <si>
    <t xml:space="preserve">Сельское поселение Восточный          </t>
  </si>
  <si>
    <t>Глушицкий</t>
  </si>
  <si>
    <t xml:space="preserve">Сельское поселение Глушицкий          </t>
  </si>
  <si>
    <t>Краснооктябрьский</t>
  </si>
  <si>
    <t xml:space="preserve">Сельское поселение Краснооктябрьский  </t>
  </si>
  <si>
    <t>Пензено</t>
  </si>
  <si>
    <t xml:space="preserve">Сельское поселение Пензено            </t>
  </si>
  <si>
    <t>Петровский</t>
  </si>
  <si>
    <t xml:space="preserve">Сельское поселение Петровский         </t>
  </si>
  <si>
    <t>Поляков</t>
  </si>
  <si>
    <t xml:space="preserve">Сельское поселение Поляков            </t>
  </si>
  <si>
    <t>Украинка</t>
  </si>
  <si>
    <t xml:space="preserve">Сельское поселение Украинка           </t>
  </si>
  <si>
    <t>Поселения муниципального района Борский</t>
  </si>
  <si>
    <t>Большое Алдаркино</t>
  </si>
  <si>
    <t xml:space="preserve">Сельское поселение Большое Алдаркино  </t>
  </si>
  <si>
    <t>Борское</t>
  </si>
  <si>
    <t xml:space="preserve">Сельское поселение Борское            </t>
  </si>
  <si>
    <t>Гвардейцы</t>
  </si>
  <si>
    <t xml:space="preserve">Сельское поселение Гвардейцы          </t>
  </si>
  <si>
    <t>Долматовка</t>
  </si>
  <si>
    <t xml:space="preserve">Сельское поселение Долматовка         </t>
  </si>
  <si>
    <t>Заплавное</t>
  </si>
  <si>
    <t xml:space="preserve">Сельское поселение Заплавное          </t>
  </si>
  <si>
    <t>Коноваловка</t>
  </si>
  <si>
    <t xml:space="preserve">Сельское поселение Коноваловка        </t>
  </si>
  <si>
    <t>Новоборское</t>
  </si>
  <si>
    <t xml:space="preserve">Сельское поселение Новоборское        </t>
  </si>
  <si>
    <t>Новый Кутулук</t>
  </si>
  <si>
    <t xml:space="preserve">Сельское поселение Новый Кутулук      </t>
  </si>
  <si>
    <t>Петровка</t>
  </si>
  <si>
    <t xml:space="preserve">Сельское поселение Петровка           </t>
  </si>
  <si>
    <t>Подгорное</t>
  </si>
  <si>
    <t xml:space="preserve">Сельское поселение Подгорное          </t>
  </si>
  <si>
    <t>Подсолнечное</t>
  </si>
  <si>
    <t xml:space="preserve">Сельское поселение Подсолнечное       </t>
  </si>
  <si>
    <t>Таволжанка</t>
  </si>
  <si>
    <t xml:space="preserve">Сельское поселение Таволжанка         </t>
  </si>
  <si>
    <t>Усманка</t>
  </si>
  <si>
    <t xml:space="preserve">Сельское поселение Усманка            </t>
  </si>
  <si>
    <t>Поселения муниципального района Волжский</t>
  </si>
  <si>
    <t>Верхняя Подстепновка</t>
  </si>
  <si>
    <t>Сельское поселение Верхняя Подстепновка</t>
  </si>
  <si>
    <t>Воскресенка</t>
  </si>
  <si>
    <t xml:space="preserve">Сельское поселение Воскресенка        </t>
  </si>
  <si>
    <t>Дубовый Умет</t>
  </si>
  <si>
    <t xml:space="preserve">Сельское поселение Дубовый Умет       </t>
  </si>
  <si>
    <t>Курумоч</t>
  </si>
  <si>
    <t xml:space="preserve">Сельское поселение Курумоч            </t>
  </si>
  <si>
    <t>Лопатино</t>
  </si>
  <si>
    <t xml:space="preserve">Сельское поселение Лопатино           </t>
  </si>
  <si>
    <t>Петра Дубрава</t>
  </si>
  <si>
    <t xml:space="preserve">Городское поселение Петра Дубрава     </t>
  </si>
  <si>
    <t>Подъем-Михайловка</t>
  </si>
  <si>
    <t xml:space="preserve">Сельское поселение Подъем-Михайловка  </t>
  </si>
  <si>
    <t>Просвет</t>
  </si>
  <si>
    <t xml:space="preserve">Сельское поселение Просвет            </t>
  </si>
  <si>
    <t>Рождествено</t>
  </si>
  <si>
    <t xml:space="preserve">Сельское поселение Рождествено        </t>
  </si>
  <si>
    <t>Рощинский</t>
  </si>
  <si>
    <t xml:space="preserve">Городское поселение Рощинский         </t>
  </si>
  <si>
    <t>Смышляевка</t>
  </si>
  <si>
    <t xml:space="preserve">Городское поселение Смышляевка        </t>
  </si>
  <si>
    <t>Спиридоновка</t>
  </si>
  <si>
    <t xml:space="preserve">Сельское поселение Спиридоновка       </t>
  </si>
  <si>
    <t>Сухая Вязовка</t>
  </si>
  <si>
    <t xml:space="preserve">Сельское поселение Сухая Вязовка      </t>
  </si>
  <si>
    <t>Черновский</t>
  </si>
  <si>
    <t xml:space="preserve">Сельское поселение Черновский         </t>
  </si>
  <si>
    <t>Черноречье</t>
  </si>
  <si>
    <t xml:space="preserve">Сельское поселение Черноречье         </t>
  </si>
  <si>
    <t>Поселения муниципального района Елховский</t>
  </si>
  <si>
    <t>Березовка</t>
  </si>
  <si>
    <t xml:space="preserve">Сельское поселение Березовка          </t>
  </si>
  <si>
    <t>Елховка</t>
  </si>
  <si>
    <t xml:space="preserve">Сельское поселение Елховка            </t>
  </si>
  <si>
    <t>Красное Поселение</t>
  </si>
  <si>
    <t xml:space="preserve">Сельское поселение Красное Поселение  </t>
  </si>
  <si>
    <t>Красные Дома</t>
  </si>
  <si>
    <t xml:space="preserve">Сельское поселение Красные Дома       </t>
  </si>
  <si>
    <t>Никитинка</t>
  </si>
  <si>
    <t xml:space="preserve">Сельское поселение Никитинка          </t>
  </si>
  <si>
    <t>Сухие Аврали</t>
  </si>
  <si>
    <t xml:space="preserve">Сельское поселение Сухие Аврали       </t>
  </si>
  <si>
    <t>Теплый Стан</t>
  </si>
  <si>
    <t xml:space="preserve">Сельское поселение Теплый Стан        </t>
  </si>
  <si>
    <t>Поселения муниципального района Исаклинский</t>
  </si>
  <si>
    <t>Большое Микушкино</t>
  </si>
  <si>
    <t xml:space="preserve">Сельское поселение Большое Микушкино  </t>
  </si>
  <si>
    <t>Два Ключа</t>
  </si>
  <si>
    <t xml:space="preserve">Сельское поселение Два Ключа          </t>
  </si>
  <si>
    <t>Исаклы</t>
  </si>
  <si>
    <t xml:space="preserve">Сельское поселение Исаклы             </t>
  </si>
  <si>
    <t>Ключи</t>
  </si>
  <si>
    <t xml:space="preserve">Сельское поселение Ключи              </t>
  </si>
  <si>
    <t>Мордово-Аделяково</t>
  </si>
  <si>
    <t xml:space="preserve">Сельское поселение Мордово-Аделяково  </t>
  </si>
  <si>
    <t>Мордово-Ишуткино</t>
  </si>
  <si>
    <t xml:space="preserve">Сельское поселение Мордово-Ишуткино   </t>
  </si>
  <si>
    <t>Новое Ганькино</t>
  </si>
  <si>
    <t xml:space="preserve">Сельское поселение Новое Ганькино     </t>
  </si>
  <si>
    <t>Новое Якушкино</t>
  </si>
  <si>
    <t xml:space="preserve">Сельское поселение Новое Якушкино     </t>
  </si>
  <si>
    <t>Старое Вечканово</t>
  </si>
  <si>
    <t xml:space="preserve">Сельское поселение Старое Вечканово   </t>
  </si>
  <si>
    <t>Поселения муниципального района Камышлинский</t>
  </si>
  <si>
    <t>Байтуган</t>
  </si>
  <si>
    <t xml:space="preserve">Сельское поселение Байтуган           </t>
  </si>
  <si>
    <t>Балыкла</t>
  </si>
  <si>
    <t xml:space="preserve">Сельское поселение Балыкла            </t>
  </si>
  <si>
    <t>Ермаково</t>
  </si>
  <si>
    <t xml:space="preserve">Сельское поселение Ермаково           </t>
  </si>
  <si>
    <t>Камышла</t>
  </si>
  <si>
    <t xml:space="preserve">Сельское поселение Камышла            </t>
  </si>
  <si>
    <t>Новое Усманово</t>
  </si>
  <si>
    <t xml:space="preserve">Сельское поселение Новое Усманово     </t>
  </si>
  <si>
    <t>Старое Усманово</t>
  </si>
  <si>
    <t xml:space="preserve">Сельское поселение Старое Усманово    </t>
  </si>
  <si>
    <t>Поселения муниципального района Кинельский</t>
  </si>
  <si>
    <t>Алакаевка</t>
  </si>
  <si>
    <t xml:space="preserve">Сельское поселение Алакаевка          </t>
  </si>
  <si>
    <t>Бобровка</t>
  </si>
  <si>
    <t xml:space="preserve">Сельское поселение Бобровка           </t>
  </si>
  <si>
    <t>Богдановка</t>
  </si>
  <si>
    <t xml:space="preserve">Сельское поселение Богдановка         </t>
  </si>
  <si>
    <t>Георгиевка</t>
  </si>
  <si>
    <t xml:space="preserve">Сельское поселение Георгиевка         </t>
  </si>
  <si>
    <t>Домашка</t>
  </si>
  <si>
    <t xml:space="preserve">Сельское поселение Домашка            </t>
  </si>
  <si>
    <t xml:space="preserve">Сельское поселение Кинельский         </t>
  </si>
  <si>
    <t>Комсомольский</t>
  </si>
  <si>
    <t xml:space="preserve">Сельское поселение Комсомольский      </t>
  </si>
  <si>
    <t>Красносамарское</t>
  </si>
  <si>
    <t xml:space="preserve">Сельское поселение Красносамарское    </t>
  </si>
  <si>
    <t>Малая Малышевка</t>
  </si>
  <si>
    <t xml:space="preserve">Сельское поселение Малая Малышевка    </t>
  </si>
  <si>
    <t>Новый Сарбай</t>
  </si>
  <si>
    <t xml:space="preserve">Сельское поселение Новый Сарбай       </t>
  </si>
  <si>
    <t>Сколково</t>
  </si>
  <si>
    <t xml:space="preserve">Сельское поселение Сколково           </t>
  </si>
  <si>
    <t>Чубовка</t>
  </si>
  <si>
    <t xml:space="preserve">Сельское поселение Чубовка            </t>
  </si>
  <si>
    <t>Поселения муниципального района Кинель-Черкасский</t>
  </si>
  <si>
    <t>Березняки</t>
  </si>
  <si>
    <t xml:space="preserve">Сельское поселение Березняки          </t>
  </si>
  <si>
    <t>Ерзовка</t>
  </si>
  <si>
    <t xml:space="preserve">Сельское поселение Ерзовка            </t>
  </si>
  <si>
    <t>Кабановка</t>
  </si>
  <si>
    <t xml:space="preserve">Сельское поселение Кабановка          </t>
  </si>
  <si>
    <t>Кинель-Черкассы</t>
  </si>
  <si>
    <t xml:space="preserve">Сельское поселение Кинель-Черкассы    </t>
  </si>
  <si>
    <t>Красная Горка</t>
  </si>
  <si>
    <t xml:space="preserve">Сельское поселение Красная Горка      </t>
  </si>
  <si>
    <t>Кротовка</t>
  </si>
  <si>
    <t xml:space="preserve">Сельское поселение Кротовка           </t>
  </si>
  <si>
    <t>Муханово</t>
  </si>
  <si>
    <t xml:space="preserve">Сельское поселение Муханово           </t>
  </si>
  <si>
    <t>Новые Ключи</t>
  </si>
  <si>
    <t xml:space="preserve">Сельское поселение Новые Ключи        </t>
  </si>
  <si>
    <t>Садгород</t>
  </si>
  <si>
    <t xml:space="preserve">Сельское поселение Садгород           </t>
  </si>
  <si>
    <t>Тимашево</t>
  </si>
  <si>
    <t xml:space="preserve">Сельское поселение Тимашево           </t>
  </si>
  <si>
    <t>Черновка</t>
  </si>
  <si>
    <t xml:space="preserve">Сельское поселение Черновка           </t>
  </si>
  <si>
    <t>Поселения муниципального района Клявлинский</t>
  </si>
  <si>
    <t>Борискино-Игар</t>
  </si>
  <si>
    <t xml:space="preserve">Сельское поселение Борискино-Игар     </t>
  </si>
  <si>
    <t>Станция Клявлино</t>
  </si>
  <si>
    <t xml:space="preserve">Сельское поселение станция Клявлино   </t>
  </si>
  <si>
    <t>Назаровка</t>
  </si>
  <si>
    <t xml:space="preserve">Сельское поселение Назаровка          </t>
  </si>
  <si>
    <t>Новые Сосны</t>
  </si>
  <si>
    <t xml:space="preserve">Сельское поселение Новые Сосны        </t>
  </si>
  <si>
    <t>Русское Добрино</t>
  </si>
  <si>
    <t xml:space="preserve">Сельское поселение Русское Добрино    </t>
  </si>
  <si>
    <t>Старое Семенкино</t>
  </si>
  <si>
    <t xml:space="preserve">Сельское поселение Старое Семенкино   </t>
  </si>
  <si>
    <t>Старые Сосны</t>
  </si>
  <si>
    <t xml:space="preserve">Сельское поселение Старые Сосны       </t>
  </si>
  <si>
    <t>Старый Байтермиш</t>
  </si>
  <si>
    <t xml:space="preserve">Сельское поселение Старый Байтермиш   </t>
  </si>
  <si>
    <t>Старый Маклауш</t>
  </si>
  <si>
    <t xml:space="preserve">Сельское поселение Старый Маклауш     </t>
  </si>
  <si>
    <t>Усакла</t>
  </si>
  <si>
    <t xml:space="preserve">Сельское поселение Усакла             </t>
  </si>
  <si>
    <t>Черный Ключ</t>
  </si>
  <si>
    <t xml:space="preserve">Сельское поселение Черный Ключ        </t>
  </si>
  <si>
    <t>Поселения муниципального района Кошкинский</t>
  </si>
  <si>
    <t>Большая Константиновка</t>
  </si>
  <si>
    <t>Сельское поселение Большая Константиновка</t>
  </si>
  <si>
    <t>Большая Романовка</t>
  </si>
  <si>
    <t xml:space="preserve">Сельское поселение Большая Романовка  </t>
  </si>
  <si>
    <t>Большое Ермаково</t>
  </si>
  <si>
    <t xml:space="preserve">Сельское поселение Большое Ермаково   </t>
  </si>
  <si>
    <t>Кошки</t>
  </si>
  <si>
    <t xml:space="preserve">Сельское поселение Кошки              </t>
  </si>
  <si>
    <t>Надеждино</t>
  </si>
  <si>
    <t xml:space="preserve">Сельское поселение Надеждино          </t>
  </si>
  <si>
    <t>Нижняя Быковка</t>
  </si>
  <si>
    <t xml:space="preserve">Сельское поселение Нижняя Быковка     </t>
  </si>
  <si>
    <t>Новая Кармала</t>
  </si>
  <si>
    <t xml:space="preserve">Сельское поселение Новая Кармала      </t>
  </si>
  <si>
    <t>Орловка</t>
  </si>
  <si>
    <t xml:space="preserve">Сельское поселение Орловка            </t>
  </si>
  <si>
    <t>Русская Васильевка</t>
  </si>
  <si>
    <t>Сельское поселение Русская Васильевка</t>
  </si>
  <si>
    <t>Старое Максимкино</t>
  </si>
  <si>
    <t xml:space="preserve">Сельское поселение Старое Максимкино  </t>
  </si>
  <si>
    <t>Степная Шентала</t>
  </si>
  <si>
    <t xml:space="preserve">Сельское поселение Степная Шентала    </t>
  </si>
  <si>
    <t>Четыровка</t>
  </si>
  <si>
    <t xml:space="preserve">Сельское поселение Четыровка          </t>
  </si>
  <si>
    <t>Шпановка</t>
  </si>
  <si>
    <t xml:space="preserve">Сельское поселение Шпановка           </t>
  </si>
  <si>
    <t>Поселения муниципального района Красноармейский</t>
  </si>
  <si>
    <t xml:space="preserve">Сельское поселение Алексеевский       </t>
  </si>
  <si>
    <t>Андросовка</t>
  </si>
  <si>
    <t xml:space="preserve">Сельское поселение Андросовка         </t>
  </si>
  <si>
    <t>Волчанка</t>
  </si>
  <si>
    <t xml:space="preserve">Сельское поселение Волчанка           </t>
  </si>
  <si>
    <t>Гражданский</t>
  </si>
  <si>
    <t xml:space="preserve">Сельское поселение Гражданский        </t>
  </si>
  <si>
    <t>Кировский</t>
  </si>
  <si>
    <t xml:space="preserve">Сельское поселение Кировский          </t>
  </si>
  <si>
    <t>Колывань</t>
  </si>
  <si>
    <t xml:space="preserve">Сельское поселение Колывань           </t>
  </si>
  <si>
    <t>Красноармейское</t>
  </si>
  <si>
    <t xml:space="preserve">Сельское поселение Красноармейское    </t>
  </si>
  <si>
    <t>Криволучье-Ивановка</t>
  </si>
  <si>
    <t>Сельское поселение Криволучье-Ивановка</t>
  </si>
  <si>
    <t>Куйбышевский</t>
  </si>
  <si>
    <t xml:space="preserve">Сельское поселение Куйбышевский       </t>
  </si>
  <si>
    <t>Ленинский</t>
  </si>
  <si>
    <t xml:space="preserve">Сельское поселение Ленинский          </t>
  </si>
  <si>
    <t>Павловка</t>
  </si>
  <si>
    <t xml:space="preserve">Сельское поселение Павловка           </t>
  </si>
  <si>
    <t>Чапаевский</t>
  </si>
  <si>
    <t xml:space="preserve">Сельское поселение Чапаевский         </t>
  </si>
  <si>
    <t>Поселения муниципального района Красноярский</t>
  </si>
  <si>
    <t>Большая Каменка</t>
  </si>
  <si>
    <t xml:space="preserve">Сельское поселение Большая Каменка    </t>
  </si>
  <si>
    <t>Большая Раковка</t>
  </si>
  <si>
    <t xml:space="preserve">Сельское поселение Большая Раковка    </t>
  </si>
  <si>
    <t xml:space="preserve">Городское поселение Волжский          </t>
  </si>
  <si>
    <t>Коммунарский</t>
  </si>
  <si>
    <t xml:space="preserve">Сельское поселение Коммунарский       </t>
  </si>
  <si>
    <t>Красный Яр</t>
  </si>
  <si>
    <t xml:space="preserve">Сельское поселение Красный Яр         </t>
  </si>
  <si>
    <t>Мирный</t>
  </si>
  <si>
    <t xml:space="preserve">Городское поселение Мирный            </t>
  </si>
  <si>
    <t>Новосемейкино</t>
  </si>
  <si>
    <t xml:space="preserve">Городское поселение Новосемейкино     </t>
  </si>
  <si>
    <t>Новый Буян</t>
  </si>
  <si>
    <t xml:space="preserve">Сельское поселение Новый Буян         </t>
  </si>
  <si>
    <t>Светлое Поле</t>
  </si>
  <si>
    <t xml:space="preserve">Сельское поселение Светлое Поле       </t>
  </si>
  <si>
    <t>Старая Бинарадка</t>
  </si>
  <si>
    <t xml:space="preserve">Сельское поселение Старая Бинарадка   </t>
  </si>
  <si>
    <t>Хилково</t>
  </si>
  <si>
    <t xml:space="preserve">Сельское поселение Хилково            </t>
  </si>
  <si>
    <t>Хорошенькое</t>
  </si>
  <si>
    <t xml:space="preserve">Сельское поселение Хорошенькое        </t>
  </si>
  <si>
    <t>Шилан</t>
  </si>
  <si>
    <t xml:space="preserve">Сельское поселение Шилан              </t>
  </si>
  <si>
    <t>Поселения муниципального района Нефтегорский</t>
  </si>
  <si>
    <t>Бариновка</t>
  </si>
  <si>
    <t xml:space="preserve">Сельское поселение Бариновка          </t>
  </si>
  <si>
    <t>Дмитриевка</t>
  </si>
  <si>
    <t xml:space="preserve">Сельское поселение Дмитриевка         </t>
  </si>
  <si>
    <t>Зуевка</t>
  </si>
  <si>
    <t xml:space="preserve">Сельское поселение Зуевка             </t>
  </si>
  <si>
    <t>Кулешовка</t>
  </si>
  <si>
    <t xml:space="preserve">Сельское поселение Кулешовка          </t>
  </si>
  <si>
    <t>Нефтегорск</t>
  </si>
  <si>
    <t xml:space="preserve">Городское поселение Нефтегорск        </t>
  </si>
  <si>
    <t>Покровка</t>
  </si>
  <si>
    <t xml:space="preserve">Сельское поселение Покровка           </t>
  </si>
  <si>
    <t>Семеновка</t>
  </si>
  <si>
    <t xml:space="preserve">Сельское поселение Семеновка          </t>
  </si>
  <si>
    <t>Утевка</t>
  </si>
  <si>
    <t xml:space="preserve">Сельское поселение Утевка             </t>
  </si>
  <si>
    <t>Поселения муниципального района Пестравский</t>
  </si>
  <si>
    <t>Высокое</t>
  </si>
  <si>
    <t xml:space="preserve">Сельское поселение Высокое            </t>
  </si>
  <si>
    <t>Красная Поляна</t>
  </si>
  <si>
    <t xml:space="preserve">Сельское поселение Красная Поляна     </t>
  </si>
  <si>
    <t>Майское</t>
  </si>
  <si>
    <t xml:space="preserve">Сельское поселение Майское            </t>
  </si>
  <si>
    <t>Марьевка</t>
  </si>
  <si>
    <t xml:space="preserve">Сельское поселение Марьевка           </t>
  </si>
  <si>
    <t>Михайло-Овсянка</t>
  </si>
  <si>
    <t xml:space="preserve">Сельское поселение Михайло-Овсянка  </t>
  </si>
  <si>
    <t>Мосты</t>
  </si>
  <si>
    <t xml:space="preserve">Сельское поселение Мосты              </t>
  </si>
  <si>
    <t>Падовка</t>
  </si>
  <si>
    <t xml:space="preserve">Сельское поселение Падовка            </t>
  </si>
  <si>
    <t>Пестравка</t>
  </si>
  <si>
    <t xml:space="preserve">Сельское поселение Пестравка          </t>
  </si>
  <si>
    <t>Поселения муниципального района Похвистневский</t>
  </si>
  <si>
    <t>Алькино</t>
  </si>
  <si>
    <t xml:space="preserve">Сельское поселение Алькино            </t>
  </si>
  <si>
    <t>Большой Толкай</t>
  </si>
  <si>
    <t xml:space="preserve">Сельское поселение Большой Толкай     </t>
  </si>
  <si>
    <t>Красные Ключи</t>
  </si>
  <si>
    <t xml:space="preserve">Сельское поселение Красные Ключи      </t>
  </si>
  <si>
    <t>Кротково</t>
  </si>
  <si>
    <t xml:space="preserve">Сельское поселение Кротково           </t>
  </si>
  <si>
    <t>Малое Ибряйкино</t>
  </si>
  <si>
    <t xml:space="preserve">Сельское поселение Малое Ибряйкино    </t>
  </si>
  <si>
    <t>Малый Толкай</t>
  </si>
  <si>
    <t xml:space="preserve">Сельское поселение Малый Толкай       </t>
  </si>
  <si>
    <t>Мочалеевка</t>
  </si>
  <si>
    <t xml:space="preserve">Сельское поселение Мочалеевка         </t>
  </si>
  <si>
    <t>Новое Мансуркино</t>
  </si>
  <si>
    <t xml:space="preserve">Сельское поселение Новое Мансуркино   </t>
  </si>
  <si>
    <t>Подбельск</t>
  </si>
  <si>
    <t xml:space="preserve">Сельское поселение Подбельск          </t>
  </si>
  <si>
    <t>Рысайкино</t>
  </si>
  <si>
    <t xml:space="preserve">Сельское поселение Рысайкино          </t>
  </si>
  <si>
    <t>Савруха</t>
  </si>
  <si>
    <t xml:space="preserve">Сельское поселение Савруха            </t>
  </si>
  <si>
    <t>Среднее Аверкино</t>
  </si>
  <si>
    <t xml:space="preserve">Сельское поселение Среднее Аверкино   </t>
  </si>
  <si>
    <t>Староганькино</t>
  </si>
  <si>
    <t xml:space="preserve">Сельское поселение Староганькино      </t>
  </si>
  <si>
    <t>Старопохвистнево</t>
  </si>
  <si>
    <t xml:space="preserve">Сельское поселение Старопохвистнево   </t>
  </si>
  <si>
    <t>Старый Аманак</t>
  </si>
  <si>
    <t xml:space="preserve">Сельское поселение Старый Аманак      </t>
  </si>
  <si>
    <t>Поселения муниципального района Приволжский</t>
  </si>
  <si>
    <t>Давыдовка</t>
  </si>
  <si>
    <t xml:space="preserve">Сельское поселение Давыдовка          </t>
  </si>
  <si>
    <t>Заволжье</t>
  </si>
  <si>
    <t xml:space="preserve">Сельское поселение Заволжье           </t>
  </si>
  <si>
    <t>Ильмень</t>
  </si>
  <si>
    <t xml:space="preserve">Сельское поселение Ильмень            </t>
  </si>
  <si>
    <t>Новоспасский</t>
  </si>
  <si>
    <t xml:space="preserve">Сельское поселение Новоспасский       </t>
  </si>
  <si>
    <t>Обшаровка</t>
  </si>
  <si>
    <t xml:space="preserve">Сельское поселение Обшаровка          </t>
  </si>
  <si>
    <t>Приволжье</t>
  </si>
  <si>
    <t xml:space="preserve">Сельское поселение Приволжье          </t>
  </si>
  <si>
    <t>Спасское</t>
  </si>
  <si>
    <t xml:space="preserve">Сельское поселение Спасское           </t>
  </si>
  <si>
    <t>Поселения муниципального района Сергиевский</t>
  </si>
  <si>
    <t>Антоновка</t>
  </si>
  <si>
    <t xml:space="preserve">Сельское поселение Антоновка          </t>
  </si>
  <si>
    <t>Верхняя Орлянка</t>
  </si>
  <si>
    <t xml:space="preserve">Сельское поселение Верхняя Орлянка    </t>
  </si>
  <si>
    <t>Воротнее</t>
  </si>
  <si>
    <t xml:space="preserve">Сельское поселение Воротнее         </t>
  </si>
  <si>
    <t>Елшанка</t>
  </si>
  <si>
    <t xml:space="preserve">Сельское поселение Елшанка            </t>
  </si>
  <si>
    <t>Захаркино</t>
  </si>
  <si>
    <t xml:space="preserve">Сельское поселение Захаркино          </t>
  </si>
  <si>
    <t>Калиновка</t>
  </si>
  <si>
    <t xml:space="preserve">Сельское поселение Калиновка          </t>
  </si>
  <si>
    <t>Кандабулак</t>
  </si>
  <si>
    <t xml:space="preserve">Сельское поселение Кандабулак         </t>
  </si>
  <si>
    <t>Кармало-Аделяково</t>
  </si>
  <si>
    <t xml:space="preserve">Сельское поселение Кармало-Аделяково  </t>
  </si>
  <si>
    <t>Красносельское</t>
  </si>
  <si>
    <t xml:space="preserve">Сельское поселение Красносельское     </t>
  </si>
  <si>
    <t>Кутузовский</t>
  </si>
  <si>
    <t xml:space="preserve">Сельское поселение Кутузовский        </t>
  </si>
  <si>
    <t>Липовка</t>
  </si>
  <si>
    <t xml:space="preserve">Сельское поселение Липовка            </t>
  </si>
  <si>
    <t>Светлодольск</t>
  </si>
  <si>
    <t xml:space="preserve">Сельское поселение Светлодольск       </t>
  </si>
  <si>
    <t>Сергиевск</t>
  </si>
  <si>
    <t xml:space="preserve">Сельское поселение Сергиевск          </t>
  </si>
  <si>
    <t>Серноводск</t>
  </si>
  <si>
    <t xml:space="preserve">Сельское поселение Серноводск         </t>
  </si>
  <si>
    <t>Сургут</t>
  </si>
  <si>
    <t xml:space="preserve">Сельское поселение Сургут             </t>
  </si>
  <si>
    <t>Суходол</t>
  </si>
  <si>
    <t xml:space="preserve">Городское поселение Суходол           </t>
  </si>
  <si>
    <t>Поселения муниципального района Ставропольский</t>
  </si>
  <si>
    <t>Бахилово</t>
  </si>
  <si>
    <t xml:space="preserve">Сельское поселение Бахилово           </t>
  </si>
  <si>
    <t>Большая Рязань</t>
  </si>
  <si>
    <t xml:space="preserve">Сельское поселение Большая Рязань     </t>
  </si>
  <si>
    <t>Верхнее Санчелеево</t>
  </si>
  <si>
    <t>Сельское поселение Верхнее Санчелеево</t>
  </si>
  <si>
    <t>Верхние Белозерки</t>
  </si>
  <si>
    <t xml:space="preserve">Сельское поселение Верхние Белозерки  </t>
  </si>
  <si>
    <t>Выселки</t>
  </si>
  <si>
    <t xml:space="preserve">Сельское поселение Выселки            </t>
  </si>
  <si>
    <t>Жигули</t>
  </si>
  <si>
    <t xml:space="preserve">Сельское поселение Жигули             </t>
  </si>
  <si>
    <t>Кирилловка</t>
  </si>
  <si>
    <t xml:space="preserve">Сельское поселение Кирилловка         </t>
  </si>
  <si>
    <t>Луначарский</t>
  </si>
  <si>
    <t xml:space="preserve">Сельское поселение Луначарский        </t>
  </si>
  <si>
    <t>Мусорка</t>
  </si>
  <si>
    <t xml:space="preserve">Сельское поселение Мусорка            </t>
  </si>
  <si>
    <t>Нижнее Санчелеево</t>
  </si>
  <si>
    <t xml:space="preserve">Сельское поселение Нижнее Санчелеево  </t>
  </si>
  <si>
    <t>Новая Бинарадка</t>
  </si>
  <si>
    <t xml:space="preserve">Сельское поселение Новая Бинарадка    </t>
  </si>
  <si>
    <t>Осиновка</t>
  </si>
  <si>
    <t xml:space="preserve">Сельское поселение Осиновка           </t>
  </si>
  <si>
    <t>Пискалы</t>
  </si>
  <si>
    <t xml:space="preserve">Сельское поселение Пискалы            </t>
  </si>
  <si>
    <t>Подстепки</t>
  </si>
  <si>
    <t xml:space="preserve">Сельское поселение Подстепки          </t>
  </si>
  <si>
    <t>Приморский</t>
  </si>
  <si>
    <t xml:space="preserve">Сельское поселение Приморский         </t>
  </si>
  <si>
    <t>Севрюкаево</t>
  </si>
  <si>
    <t xml:space="preserve">Сельское поселение Севрюкаево         </t>
  </si>
  <si>
    <t>Сосновый Солонец</t>
  </si>
  <si>
    <t xml:space="preserve">Сельское поселение Сосновый Солонец   </t>
  </si>
  <si>
    <t>Ташелка</t>
  </si>
  <si>
    <t xml:space="preserve">Сельское поселение Ташелка            </t>
  </si>
  <si>
    <t>Тимофеевка</t>
  </si>
  <si>
    <t xml:space="preserve">Сельское поселение Тимофеевка         </t>
  </si>
  <si>
    <t>Узюково</t>
  </si>
  <si>
    <t xml:space="preserve">Сельское поселение Узюково            </t>
  </si>
  <si>
    <t>Хрящевка</t>
  </si>
  <si>
    <t xml:space="preserve">Сельское поселение Хрящевка           </t>
  </si>
  <si>
    <t>Ягодное</t>
  </si>
  <si>
    <t xml:space="preserve">Сельское поселение Ягодное            </t>
  </si>
  <si>
    <t>Поселения муниципального района Сызранский</t>
  </si>
  <si>
    <t>Балашейка</t>
  </si>
  <si>
    <t xml:space="preserve">Городское поселение Балашейка         </t>
  </si>
  <si>
    <t>Варламово</t>
  </si>
  <si>
    <t xml:space="preserve">Сельское поселение Варламово          </t>
  </si>
  <si>
    <t>Волжское</t>
  </si>
  <si>
    <t xml:space="preserve">Сельское поселение Волжское           </t>
  </si>
  <si>
    <t>Жемковка</t>
  </si>
  <si>
    <t xml:space="preserve">Сельское поселение Жемковка           </t>
  </si>
  <si>
    <t>Заборовка</t>
  </si>
  <si>
    <t xml:space="preserve">Сельское поселение Заборовка          </t>
  </si>
  <si>
    <t>Ивашевка</t>
  </si>
  <si>
    <t xml:space="preserve">Сельское поселение Ивашевка          </t>
  </si>
  <si>
    <t>Междуреченск</t>
  </si>
  <si>
    <t xml:space="preserve">Городское поселение Междуреченск      </t>
  </si>
  <si>
    <t>Новая Рачейка</t>
  </si>
  <si>
    <t xml:space="preserve">Сельское поселение Новая Рачейка      </t>
  </si>
  <si>
    <t>Новозаборовский</t>
  </si>
  <si>
    <t xml:space="preserve">Сельское поселение Новозаборовский    </t>
  </si>
  <si>
    <t>Печерское</t>
  </si>
  <si>
    <t xml:space="preserve">Сельское поселение Печерское          </t>
  </si>
  <si>
    <t>Рамено</t>
  </si>
  <si>
    <t xml:space="preserve">Сельское поселение Рамено             </t>
  </si>
  <si>
    <t>Старая Рачейка</t>
  </si>
  <si>
    <t xml:space="preserve">Сельское поселение Старая Рачейка     </t>
  </si>
  <si>
    <t>Троицкое</t>
  </si>
  <si>
    <t xml:space="preserve">Сельское поселение Троицкое           </t>
  </si>
  <si>
    <t>Усинское</t>
  </si>
  <si>
    <t xml:space="preserve">Сельское поселение Усинское           </t>
  </si>
  <si>
    <t>Чекалино</t>
  </si>
  <si>
    <t xml:space="preserve">Сельское поселение Чекалино           </t>
  </si>
  <si>
    <t>Поселения муниципального района Хворостянский</t>
  </si>
  <si>
    <t>Абашево</t>
  </si>
  <si>
    <t xml:space="preserve">Сельское поселение Абашево            </t>
  </si>
  <si>
    <t>Владимировка</t>
  </si>
  <si>
    <t xml:space="preserve">Сельское поселение Владимировка       </t>
  </si>
  <si>
    <t>Масленниково</t>
  </si>
  <si>
    <t xml:space="preserve">Сельское поселение Масленниково       </t>
  </si>
  <si>
    <t>Новокуровка</t>
  </si>
  <si>
    <t xml:space="preserve">Сельское поселение Новокуровка        </t>
  </si>
  <si>
    <t>Новотулка</t>
  </si>
  <si>
    <t xml:space="preserve">Сельское поселение Новотулка          </t>
  </si>
  <si>
    <t>Прогресс</t>
  </si>
  <si>
    <t xml:space="preserve">Сельское поселение Прогресс           </t>
  </si>
  <si>
    <t>Романовка</t>
  </si>
  <si>
    <t xml:space="preserve">Сельское поселение Романовка          </t>
  </si>
  <si>
    <t>Соловьево</t>
  </si>
  <si>
    <t xml:space="preserve">Сельское поселение Соловьево          </t>
  </si>
  <si>
    <t>Студенцы</t>
  </si>
  <si>
    <t xml:space="preserve">Сельское поселение Студенцы           </t>
  </si>
  <si>
    <t>Хворостянка</t>
  </si>
  <si>
    <t xml:space="preserve">Сельское поселение Хворостянка        </t>
  </si>
  <si>
    <t>Поселения муниципального района Челно-Вершинский</t>
  </si>
  <si>
    <t>Девлезеркино</t>
  </si>
  <si>
    <t xml:space="preserve">Сельское поселение Девлезеркино       </t>
  </si>
  <si>
    <t>Каменный Брод</t>
  </si>
  <si>
    <t xml:space="preserve">Сельское поселение Каменный Брод      </t>
  </si>
  <si>
    <t>Краснояриха</t>
  </si>
  <si>
    <t xml:space="preserve">Сельское поселение Краснояриха        </t>
  </si>
  <si>
    <t>Красный Строитель</t>
  </si>
  <si>
    <t xml:space="preserve">Сельское поселение Красный Строитель  </t>
  </si>
  <si>
    <t>Новое Аделяково</t>
  </si>
  <si>
    <t xml:space="preserve">Сельское поселение Новое Аделяково    </t>
  </si>
  <si>
    <t>Озерки</t>
  </si>
  <si>
    <t xml:space="preserve">Сельское поселение Озерки             </t>
  </si>
  <si>
    <t>Сиделькино</t>
  </si>
  <si>
    <t xml:space="preserve">Сельское поселение Сиделькино         </t>
  </si>
  <si>
    <t>Токмакла</t>
  </si>
  <si>
    <t xml:space="preserve">Сельское поселение Токмакла           </t>
  </si>
  <si>
    <t>Челно-Вершины</t>
  </si>
  <si>
    <t xml:space="preserve">Сельское поселение Челно-Вершины      </t>
  </si>
  <si>
    <t>Чувашское Урметьево</t>
  </si>
  <si>
    <t>Сельское поселение Чувашское Урметьево</t>
  </si>
  <si>
    <t>Эштебенькино</t>
  </si>
  <si>
    <t xml:space="preserve">Сельское поселение Эштебенькино       </t>
  </si>
  <si>
    <t>Поселения муниципального района Шенталинский</t>
  </si>
  <si>
    <t>Артюшкино</t>
  </si>
  <si>
    <t xml:space="preserve">Сельское поселение Артюшкино          </t>
  </si>
  <si>
    <t>Денискино</t>
  </si>
  <si>
    <t xml:space="preserve">Сельское поселение Денискино          </t>
  </si>
  <si>
    <t>Каменка</t>
  </si>
  <si>
    <t xml:space="preserve">Сельское поселение Каменка            </t>
  </si>
  <si>
    <t>Канаш</t>
  </si>
  <si>
    <t xml:space="preserve">Сельское поселение Канаш              </t>
  </si>
  <si>
    <t>Новый Кувак</t>
  </si>
  <si>
    <t xml:space="preserve">Сельское поселение Новый Кувак        </t>
  </si>
  <si>
    <t>Салейкино</t>
  </si>
  <si>
    <t xml:space="preserve">Сельское поселение Салейкино          </t>
  </si>
  <si>
    <t>Старая Шентала</t>
  </si>
  <si>
    <t xml:space="preserve">Сельское поселение Старая Шентала     </t>
  </si>
  <si>
    <t>Туарма</t>
  </si>
  <si>
    <t xml:space="preserve">Сельское поселение Туарма             </t>
  </si>
  <si>
    <t>Четырла</t>
  </si>
  <si>
    <t xml:space="preserve">Сельское поселение Четырла            </t>
  </si>
  <si>
    <t>Шентала</t>
  </si>
  <si>
    <t xml:space="preserve">Сельское поселение Шентала            </t>
  </si>
  <si>
    <t>Поселения муниципального района Шигонский</t>
  </si>
  <si>
    <t>Береговой</t>
  </si>
  <si>
    <t xml:space="preserve">Сельское поселение Береговой          </t>
  </si>
  <si>
    <t>Бичевная</t>
  </si>
  <si>
    <t xml:space="preserve">Сельское поселение Бичевная           </t>
  </si>
  <si>
    <t>Волжский Утес</t>
  </si>
  <si>
    <t xml:space="preserve">Сельское поселение Волжский Утес      </t>
  </si>
  <si>
    <t>Малячкино</t>
  </si>
  <si>
    <t xml:space="preserve">Сельское поселение Малячкино          </t>
  </si>
  <si>
    <t>Муранка</t>
  </si>
  <si>
    <t xml:space="preserve">Сельское поселение Муранка            </t>
  </si>
  <si>
    <t>Новодевичье</t>
  </si>
  <si>
    <t xml:space="preserve">Сельское поселение Новодевичье        </t>
  </si>
  <si>
    <t>Пионерский</t>
  </si>
  <si>
    <t xml:space="preserve">Сельское поселение Пионерский         </t>
  </si>
  <si>
    <t>Подвалье</t>
  </si>
  <si>
    <t xml:space="preserve">Сельское поселение Подвалье           </t>
  </si>
  <si>
    <t>Суринск</t>
  </si>
  <si>
    <t xml:space="preserve">Сельское поселение Суринск            </t>
  </si>
  <si>
    <t>Тайдаково</t>
  </si>
  <si>
    <t xml:space="preserve">Сельское поселение Тайдаково          </t>
  </si>
  <si>
    <t>Усолье</t>
  </si>
  <si>
    <t xml:space="preserve">Сельское поселение Усолье             </t>
  </si>
  <si>
    <t>Шигоны</t>
  </si>
  <si>
    <t xml:space="preserve">Сельское поселение Шигоны             </t>
  </si>
  <si>
    <t>Удельный вес муниципальных образований выполнивших показатели социально-экономического развития на 100 и более % (за 11 мес. 2013 года)</t>
  </si>
  <si>
    <t>Объем отгруженных товаров собственного производства</t>
  </si>
  <si>
    <t>Темп роста среднемесячной з/п</t>
  </si>
  <si>
    <t xml:space="preserve">Уровень зарегистри-рованной безработицы </t>
  </si>
  <si>
    <t>Доля реализованной алкогольной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</si>
</sst>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_р_._-;\-* #,##0.0_р_._-;_-* &quot;-&quot;??_р_._-;_-@_-"/>
    <numFmt numFmtId="166" formatCode="_-* #,##0_р_._-;\-* #,##0_р_._-;_-* &quot;-&quot;??_р_._-;_-@_-"/>
    <numFmt numFmtId="167" formatCode="#,##0.0_ ;\-#,##0.0\ "/>
    <numFmt numFmtId="168" formatCode="#,##0_ ;\-#,##0\ "/>
    <numFmt numFmtId="169" formatCode="0_ ;\-0\ "/>
  </numFmts>
  <fonts count="30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88">
    <xf numFmtId="0" fontId="0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0" fontId="19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8" fillId="7" borderId="1" applyNumberFormat="0" applyAlignment="0" applyProtection="0"/>
    <xf numFmtId="0" fontId="20" fillId="0" borderId="6" applyNumberFormat="0" applyFill="0" applyAlignment="0" applyProtection="0"/>
    <xf numFmtId="0" fontId="17" fillId="22" borderId="0" applyNumberFormat="0" applyBorder="0" applyAlignment="0" applyProtection="0"/>
    <xf numFmtId="0" fontId="24" fillId="0" borderId="0"/>
    <xf numFmtId="0" fontId="5" fillId="23" borderId="7" applyNumberFormat="0" applyFont="0" applyAlignment="0" applyProtection="0"/>
    <xf numFmtId="0" fontId="9" fillId="20" borderId="8" applyNumberFormat="0" applyAlignment="0" applyProtection="0"/>
    <xf numFmtId="0" fontId="1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10" applyNumberFormat="0" applyProtection="0">
      <alignment horizontal="right" vertical="top"/>
    </xf>
    <xf numFmtId="43" fontId="4" fillId="0" borderId="0" applyFont="0" applyFill="0" applyBorder="0" applyAlignment="0" applyProtection="0"/>
    <xf numFmtId="0" fontId="4" fillId="0" borderId="10">
      <alignment horizontal="left" vertical="top" wrapText="1"/>
    </xf>
    <xf numFmtId="0" fontId="3" fillId="0" borderId="0"/>
    <xf numFmtId="0" fontId="2" fillId="0" borderId="0"/>
    <xf numFmtId="0" fontId="27" fillId="0" borderId="0"/>
    <xf numFmtId="0" fontId="5" fillId="0" borderId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164" fontId="25" fillId="0" borderId="0" xfId="157" applyNumberFormat="1" applyFont="1" applyFill="1" applyBorder="1" applyAlignment="1" applyProtection="1">
      <alignment vertical="center" wrapText="1"/>
    </xf>
    <xf numFmtId="164" fontId="26" fillId="0" borderId="0" xfId="157" applyNumberFormat="1" applyFont="1" applyFill="1" applyBorder="1" applyAlignment="1" applyProtection="1">
      <alignment horizontal="center" vertical="top" wrapText="1"/>
    </xf>
    <xf numFmtId="164" fontId="26" fillId="0" borderId="0" xfId="482" applyNumberFormat="1" applyFont="1" applyBorder="1" applyAlignment="1">
      <alignment horizontal="right"/>
    </xf>
    <xf numFmtId="164" fontId="26" fillId="0" borderId="0" xfId="46" applyNumberFormat="1" applyFont="1" applyFill="1" applyBorder="1" applyAlignment="1" applyProtection="1">
      <alignment horizontal="center" vertical="top" wrapText="1"/>
    </xf>
    <xf numFmtId="164" fontId="26" fillId="0" borderId="10" xfId="46" applyNumberFormat="1" applyFont="1" applyFill="1" applyBorder="1" applyAlignment="1" applyProtection="1">
      <alignment horizontal="center" vertical="top" wrapText="1"/>
    </xf>
    <xf numFmtId="164" fontId="26" fillId="0" borderId="12" xfId="46" applyNumberFormat="1" applyFont="1" applyFill="1" applyBorder="1" applyAlignment="1" applyProtection="1">
      <alignment horizontal="right" vertical="center" wrapText="1"/>
      <protection hidden="1"/>
    </xf>
    <xf numFmtId="164" fontId="26" fillId="0" borderId="0" xfId="483" applyNumberFormat="1" applyFont="1" applyBorder="1" applyAlignment="1">
      <alignment horizontal="right"/>
    </xf>
    <xf numFmtId="164" fontId="25" fillId="0" borderId="0" xfId="46" applyNumberFormat="1" applyFont="1" applyFill="1" applyBorder="1" applyAlignment="1" applyProtection="1">
      <alignment vertical="center" wrapText="1"/>
    </xf>
    <xf numFmtId="0" fontId="26" fillId="0" borderId="0" xfId="483" applyFont="1" applyBorder="1"/>
    <xf numFmtId="0" fontId="26" fillId="0" borderId="0" xfId="482" applyFont="1" applyBorder="1"/>
    <xf numFmtId="164" fontId="26" fillId="0" borderId="0" xfId="46" applyNumberFormat="1" applyFont="1" applyFill="1" applyBorder="1" applyAlignment="1" applyProtection="1">
      <alignment horizontal="right" vertical="center" wrapText="1"/>
    </xf>
    <xf numFmtId="0" fontId="26" fillId="0" borderId="0" xfId="482" applyFont="1" applyFill="1" applyBorder="1" applyAlignment="1" applyProtection="1">
      <alignment horizontal="left" vertical="center" wrapText="1"/>
    </xf>
    <xf numFmtId="0" fontId="26" fillId="0" borderId="10" xfId="482" applyFont="1" applyFill="1" applyBorder="1" applyAlignment="1" applyProtection="1">
      <alignment horizontal="center" vertical="top" wrapText="1"/>
    </xf>
    <xf numFmtId="0" fontId="26" fillId="0" borderId="0" xfId="483" applyFont="1" applyBorder="1" applyAlignment="1">
      <alignment horizontal="center"/>
    </xf>
    <xf numFmtId="0" fontId="28" fillId="0" borderId="10" xfId="484" applyFont="1" applyBorder="1" applyAlignment="1">
      <alignment horizontal="center" vertical="top" wrapText="1"/>
    </xf>
    <xf numFmtId="0" fontId="28" fillId="0" borderId="10" xfId="484" applyFont="1" applyFill="1" applyBorder="1" applyAlignment="1">
      <alignment horizontal="center" vertical="top" wrapText="1"/>
    </xf>
    <xf numFmtId="0" fontId="28" fillId="24" borderId="10" xfId="484" applyFont="1" applyFill="1" applyBorder="1" applyAlignment="1">
      <alignment horizontal="center" vertical="top" wrapText="1"/>
    </xf>
    <xf numFmtId="0" fontId="26" fillId="0" borderId="0" xfId="482" applyFont="1" applyBorder="1" applyAlignment="1">
      <alignment horizontal="center"/>
    </xf>
    <xf numFmtId="0" fontId="26" fillId="0" borderId="11" xfId="482" applyFont="1" applyFill="1" applyBorder="1" applyAlignment="1" applyProtection="1">
      <alignment vertical="center" wrapText="1"/>
    </xf>
    <xf numFmtId="164" fontId="26" fillId="0" borderId="11" xfId="46" applyNumberFormat="1" applyFont="1" applyFill="1" applyBorder="1" applyAlignment="1" applyProtection="1">
      <alignment horizontal="right" vertical="center" wrapText="1"/>
    </xf>
    <xf numFmtId="164" fontId="26" fillId="0" borderId="11" xfId="46" applyNumberFormat="1" applyFont="1" applyFill="1" applyBorder="1" applyAlignment="1" applyProtection="1">
      <alignment vertical="center" wrapText="1"/>
    </xf>
    <xf numFmtId="0" fontId="25" fillId="0" borderId="12" xfId="482" applyFont="1" applyFill="1" applyBorder="1" applyAlignment="1" applyProtection="1">
      <alignment vertical="center" wrapText="1"/>
    </xf>
    <xf numFmtId="164" fontId="25" fillId="0" borderId="12" xfId="46" applyNumberFormat="1" applyFont="1" applyFill="1" applyBorder="1" applyAlignment="1" applyProtection="1">
      <alignment horizontal="right" vertical="center" wrapText="1"/>
      <protection hidden="1"/>
    </xf>
    <xf numFmtId="164" fontId="25" fillId="0" borderId="12" xfId="46" applyNumberFormat="1" applyFont="1" applyFill="1" applyBorder="1" applyAlignment="1" applyProtection="1">
      <alignment horizontal="right" vertical="center" wrapText="1"/>
    </xf>
    <xf numFmtId="166" fontId="25" fillId="0" borderId="12" xfId="46" applyNumberFormat="1" applyFont="1" applyFill="1" applyBorder="1" applyAlignment="1" applyProtection="1">
      <alignment horizontal="right" vertical="center" wrapText="1"/>
      <protection hidden="1"/>
    </xf>
    <xf numFmtId="164" fontId="25" fillId="0" borderId="12" xfId="46" applyNumberFormat="1" applyFont="1" applyFill="1" applyBorder="1" applyAlignment="1" applyProtection="1">
      <alignment vertical="center" wrapText="1"/>
    </xf>
    <xf numFmtId="166" fontId="25" fillId="0" borderId="12" xfId="46" applyNumberFormat="1" applyFont="1" applyFill="1" applyBorder="1" applyAlignment="1" applyProtection="1">
      <alignment horizontal="right" vertical="center" wrapText="1"/>
    </xf>
    <xf numFmtId="0" fontId="26" fillId="0" borderId="12" xfId="482" applyFont="1" applyFill="1" applyBorder="1" applyAlignment="1" applyProtection="1">
      <alignment vertical="center" wrapText="1"/>
    </xf>
    <xf numFmtId="164" fontId="26" fillId="0" borderId="12" xfId="46" applyNumberFormat="1" applyFont="1" applyFill="1" applyBorder="1" applyAlignment="1" applyProtection="1">
      <alignment horizontal="right" vertical="center" wrapText="1"/>
    </xf>
    <xf numFmtId="164" fontId="26" fillId="0" borderId="12" xfId="46" applyNumberFormat="1" applyFont="1" applyFill="1" applyBorder="1" applyAlignment="1" applyProtection="1">
      <alignment vertical="center" wrapText="1"/>
    </xf>
    <xf numFmtId="164" fontId="26" fillId="0" borderId="12" xfId="46" applyNumberFormat="1" applyFont="1" applyFill="1" applyBorder="1" applyAlignment="1" applyProtection="1">
      <alignment horizontal="center" vertical="center" wrapText="1"/>
    </xf>
    <xf numFmtId="167" fontId="26" fillId="0" borderId="12" xfId="46" applyNumberFormat="1" applyFont="1" applyFill="1" applyBorder="1" applyAlignment="1" applyProtection="1">
      <alignment horizontal="center" vertical="center" wrapText="1"/>
    </xf>
    <xf numFmtId="164" fontId="26" fillId="0" borderId="0" xfId="46" applyNumberFormat="1" applyFont="1" applyFill="1" applyBorder="1" applyAlignment="1" applyProtection="1">
      <alignment vertical="center" wrapText="1"/>
    </xf>
    <xf numFmtId="164" fontId="26" fillId="0" borderId="0" xfId="157" applyNumberFormat="1" applyFont="1" applyFill="1" applyBorder="1" applyAlignment="1" applyProtection="1">
      <alignment vertical="center" wrapText="1"/>
    </xf>
    <xf numFmtId="168" fontId="26" fillId="0" borderId="12" xfId="46" applyNumberFormat="1" applyFont="1" applyFill="1" applyBorder="1" applyAlignment="1" applyProtection="1">
      <alignment horizontal="center" vertical="center" wrapText="1"/>
    </xf>
    <xf numFmtId="0" fontId="26" fillId="0" borderId="12" xfId="483" applyFont="1" applyBorder="1" applyAlignment="1">
      <alignment wrapText="1"/>
    </xf>
    <xf numFmtId="0" fontId="26" fillId="0" borderId="0" xfId="482" applyFont="1" applyFill="1" applyBorder="1" applyAlignment="1" applyProtection="1">
      <alignment vertical="center" wrapText="1"/>
    </xf>
    <xf numFmtId="164" fontId="25" fillId="0" borderId="0" xfId="46" applyNumberFormat="1" applyFont="1" applyFill="1" applyBorder="1" applyAlignment="1" applyProtection="1">
      <alignment horizontal="right" vertical="center" wrapText="1"/>
    </xf>
    <xf numFmtId="0" fontId="26" fillId="0" borderId="0" xfId="0" applyFont="1" applyFill="1" applyBorder="1"/>
    <xf numFmtId="0" fontId="26" fillId="0" borderId="0" xfId="487" applyFont="1" applyFill="1" applyBorder="1"/>
    <xf numFmtId="166" fontId="26" fillId="0" borderId="0" xfId="486" applyNumberFormat="1" applyFont="1" applyFill="1" applyBorder="1" applyAlignment="1">
      <alignment horizontal="right"/>
    </xf>
    <xf numFmtId="0" fontId="26" fillId="0" borderId="0" xfId="487" applyFont="1" applyFill="1" applyBorder="1" applyAlignment="1">
      <alignment horizontal="right"/>
    </xf>
    <xf numFmtId="0" fontId="26" fillId="0" borderId="0" xfId="487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5" fillId="0" borderId="12" xfId="487" applyFont="1" applyFill="1" applyBorder="1" applyAlignment="1" applyProtection="1">
      <alignment vertical="center" wrapText="1"/>
    </xf>
    <xf numFmtId="0" fontId="26" fillId="0" borderId="12" xfId="487" applyFont="1" applyFill="1" applyBorder="1" applyAlignment="1" applyProtection="1">
      <alignment vertical="center" wrapText="1"/>
    </xf>
    <xf numFmtId="169" fontId="26" fillId="0" borderId="12" xfId="46" applyNumberFormat="1" applyFont="1" applyFill="1" applyBorder="1" applyAlignment="1" applyProtection="1">
      <alignment horizontal="right" vertical="center" wrapText="1"/>
    </xf>
    <xf numFmtId="166" fontId="26" fillId="0" borderId="12" xfId="46" applyNumberFormat="1" applyFont="1" applyFill="1" applyBorder="1" applyAlignment="1" applyProtection="1">
      <alignment horizontal="right" vertical="center" wrapText="1"/>
    </xf>
    <xf numFmtId="0" fontId="26" fillId="0" borderId="0" xfId="487" applyFont="1" applyFill="1" applyBorder="1" applyAlignment="1" applyProtection="1">
      <alignment vertical="center" wrapText="1"/>
    </xf>
    <xf numFmtId="166" fontId="26" fillId="0" borderId="0" xfId="486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right"/>
    </xf>
    <xf numFmtId="0" fontId="26" fillId="0" borderId="10" xfId="487" applyFont="1" applyFill="1" applyBorder="1" applyAlignment="1" applyProtection="1">
      <alignment horizontal="center" vertical="top" wrapText="1"/>
    </xf>
    <xf numFmtId="166" fontId="28" fillId="0" borderId="10" xfId="486" applyNumberFormat="1" applyFont="1" applyFill="1" applyBorder="1" applyAlignment="1">
      <alignment horizontal="center" vertical="top" wrapText="1"/>
    </xf>
    <xf numFmtId="0" fontId="26" fillId="0" borderId="10" xfId="482" applyFont="1" applyFill="1" applyBorder="1" applyAlignment="1" applyProtection="1">
      <alignment horizontal="center" vertical="top" wrapText="1"/>
    </xf>
    <xf numFmtId="164" fontId="26" fillId="0" borderId="10" xfId="46" applyNumberFormat="1" applyFont="1" applyFill="1" applyBorder="1" applyAlignment="1" applyProtection="1">
      <alignment horizontal="center" vertical="top" wrapText="1"/>
    </xf>
    <xf numFmtId="0" fontId="23" fillId="0" borderId="0" xfId="482" applyFont="1" applyFill="1" applyBorder="1" applyAlignment="1" applyProtection="1">
      <alignment horizontal="center" vertical="center" wrapText="1"/>
    </xf>
    <xf numFmtId="0" fontId="23" fillId="0" borderId="0" xfId="487" applyFont="1" applyFill="1" applyBorder="1" applyAlignment="1" applyProtection="1">
      <alignment horizontal="center" vertical="center" wrapText="1"/>
    </xf>
  </cellXfs>
  <cellStyles count="48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38"/>
    <cellStyle name="Note" xfId="39"/>
    <cellStyle name="Output" xfId="40"/>
    <cellStyle name="Title" xfId="41"/>
    <cellStyle name="Total" xfId="42"/>
    <cellStyle name="Warning Text" xfId="43"/>
    <cellStyle name="Данные (только для чтения)" xfId="478"/>
    <cellStyle name="Обычный" xfId="0" builtinId="0"/>
    <cellStyle name="Обычный 2" xfId="1"/>
    <cellStyle name="Обычный 2 2" xfId="482"/>
    <cellStyle name="Обычный 2 3" xfId="487"/>
    <cellStyle name="Обычный 2 4" xfId="44"/>
    <cellStyle name="Обычный 3" xfId="481"/>
    <cellStyle name="Обычный 4" xfId="483"/>
    <cellStyle name="Обычный_Показатели для дотаций_для_мисьма_в_министерства" xfId="484"/>
    <cellStyle name="Процентный 2" xfId="45"/>
    <cellStyle name="Финансовый" xfId="486" builtinId="3"/>
    <cellStyle name="Финансовый 10" xfId="47"/>
    <cellStyle name="Финансовый 100" xfId="48"/>
    <cellStyle name="Финансовый 101" xfId="49"/>
    <cellStyle name="Финансовый 102" xfId="50"/>
    <cellStyle name="Финансовый 103" xfId="51"/>
    <cellStyle name="Финансовый 104" xfId="52"/>
    <cellStyle name="Финансовый 105" xfId="53"/>
    <cellStyle name="Финансовый 106" xfId="54"/>
    <cellStyle name="Финансовый 107" xfId="55"/>
    <cellStyle name="Финансовый 108" xfId="56"/>
    <cellStyle name="Финансовый 109" xfId="57"/>
    <cellStyle name="Финансовый 11" xfId="58"/>
    <cellStyle name="Финансовый 110" xfId="59"/>
    <cellStyle name="Финансовый 111" xfId="60"/>
    <cellStyle name="Финансовый 112" xfId="61"/>
    <cellStyle name="Финансовый 113" xfId="62"/>
    <cellStyle name="Финансовый 114" xfId="63"/>
    <cellStyle name="Финансовый 115" xfId="64"/>
    <cellStyle name="Финансовый 116" xfId="65"/>
    <cellStyle name="Финансовый 117" xfId="66"/>
    <cellStyle name="Финансовый 118" xfId="67"/>
    <cellStyle name="Финансовый 119" xfId="68"/>
    <cellStyle name="Финансовый 12" xfId="69"/>
    <cellStyle name="Финансовый 120" xfId="70"/>
    <cellStyle name="Финансовый 121" xfId="71"/>
    <cellStyle name="Финансовый 122" xfId="72"/>
    <cellStyle name="Финансовый 123" xfId="73"/>
    <cellStyle name="Финансовый 124" xfId="74"/>
    <cellStyle name="Финансовый 125" xfId="75"/>
    <cellStyle name="Финансовый 126" xfId="76"/>
    <cellStyle name="Финансовый 127" xfId="77"/>
    <cellStyle name="Финансовый 128" xfId="78"/>
    <cellStyle name="Финансовый 129" xfId="79"/>
    <cellStyle name="Финансовый 13" xfId="80"/>
    <cellStyle name="Финансовый 130" xfId="81"/>
    <cellStyle name="Финансовый 131" xfId="82"/>
    <cellStyle name="Финансовый 132" xfId="83"/>
    <cellStyle name="Финансовый 133" xfId="84"/>
    <cellStyle name="Финансовый 134" xfId="85"/>
    <cellStyle name="Финансовый 135" xfId="86"/>
    <cellStyle name="Финансовый 136" xfId="87"/>
    <cellStyle name="Финансовый 137" xfId="88"/>
    <cellStyle name="Финансовый 138" xfId="89"/>
    <cellStyle name="Финансовый 139" xfId="90"/>
    <cellStyle name="Финансовый 14" xfId="91"/>
    <cellStyle name="Финансовый 140" xfId="92"/>
    <cellStyle name="Финансовый 141" xfId="93"/>
    <cellStyle name="Финансовый 142" xfId="94"/>
    <cellStyle name="Финансовый 143" xfId="95"/>
    <cellStyle name="Финансовый 144" xfId="96"/>
    <cellStyle name="Финансовый 145" xfId="97"/>
    <cellStyle name="Финансовый 146" xfId="98"/>
    <cellStyle name="Финансовый 147" xfId="99"/>
    <cellStyle name="Финансовый 148" xfId="100"/>
    <cellStyle name="Финансовый 149" xfId="101"/>
    <cellStyle name="Финансовый 15" xfId="102"/>
    <cellStyle name="Финансовый 150" xfId="103"/>
    <cellStyle name="Финансовый 151" xfId="104"/>
    <cellStyle name="Финансовый 152" xfId="105"/>
    <cellStyle name="Финансовый 153" xfId="106"/>
    <cellStyle name="Финансовый 154" xfId="107"/>
    <cellStyle name="Финансовый 155" xfId="108"/>
    <cellStyle name="Финансовый 156" xfId="109"/>
    <cellStyle name="Финансовый 157" xfId="110"/>
    <cellStyle name="Финансовый 158" xfId="111"/>
    <cellStyle name="Финансовый 159" xfId="112"/>
    <cellStyle name="Финансовый 16" xfId="113"/>
    <cellStyle name="Финансовый 160" xfId="114"/>
    <cellStyle name="Финансовый 161" xfId="115"/>
    <cellStyle name="Финансовый 162" xfId="116"/>
    <cellStyle name="Финансовый 163" xfId="117"/>
    <cellStyle name="Финансовый 164" xfId="118"/>
    <cellStyle name="Финансовый 165" xfId="119"/>
    <cellStyle name="Финансовый 166" xfId="120"/>
    <cellStyle name="Финансовый 167" xfId="121"/>
    <cellStyle name="Финансовый 168" xfId="122"/>
    <cellStyle name="Финансовый 169" xfId="123"/>
    <cellStyle name="Финансовый 17" xfId="124"/>
    <cellStyle name="Финансовый 170" xfId="125"/>
    <cellStyle name="Финансовый 171" xfId="126"/>
    <cellStyle name="Финансовый 172" xfId="127"/>
    <cellStyle name="Финансовый 173" xfId="128"/>
    <cellStyle name="Финансовый 174" xfId="129"/>
    <cellStyle name="Финансовый 175" xfId="130"/>
    <cellStyle name="Финансовый 176" xfId="131"/>
    <cellStyle name="Финансовый 177" xfId="132"/>
    <cellStyle name="Финансовый 178" xfId="133"/>
    <cellStyle name="Финансовый 179" xfId="134"/>
    <cellStyle name="Финансовый 18" xfId="135"/>
    <cellStyle name="Финансовый 180" xfId="136"/>
    <cellStyle name="Финансовый 181" xfId="137"/>
    <cellStyle name="Финансовый 182" xfId="138"/>
    <cellStyle name="Финансовый 183" xfId="139"/>
    <cellStyle name="Финансовый 184" xfId="140"/>
    <cellStyle name="Финансовый 185" xfId="141"/>
    <cellStyle name="Финансовый 186" xfId="142"/>
    <cellStyle name="Финансовый 187" xfId="143"/>
    <cellStyle name="Финансовый 188" xfId="144"/>
    <cellStyle name="Финансовый 189" xfId="145"/>
    <cellStyle name="Финансовый 19" xfId="146"/>
    <cellStyle name="Финансовый 190" xfId="147"/>
    <cellStyle name="Финансовый 191" xfId="148"/>
    <cellStyle name="Финансовый 192" xfId="149"/>
    <cellStyle name="Финансовый 193" xfId="150"/>
    <cellStyle name="Финансовый 194" xfId="151"/>
    <cellStyle name="Финансовый 195" xfId="152"/>
    <cellStyle name="Финансовый 196" xfId="153"/>
    <cellStyle name="Финансовый 197" xfId="154"/>
    <cellStyle name="Финансовый 198" xfId="155"/>
    <cellStyle name="Финансовый 199" xfId="156"/>
    <cellStyle name="Финансовый 2" xfId="157"/>
    <cellStyle name="Финансовый 20" xfId="158"/>
    <cellStyle name="Финансовый 200" xfId="159"/>
    <cellStyle name="Финансовый 201" xfId="160"/>
    <cellStyle name="Финансовый 202" xfId="161"/>
    <cellStyle name="Финансовый 203" xfId="162"/>
    <cellStyle name="Финансовый 204" xfId="163"/>
    <cellStyle name="Финансовый 205" xfId="164"/>
    <cellStyle name="Финансовый 206" xfId="165"/>
    <cellStyle name="Финансовый 207" xfId="166"/>
    <cellStyle name="Финансовый 208" xfId="167"/>
    <cellStyle name="Финансовый 209" xfId="168"/>
    <cellStyle name="Финансовый 21" xfId="169"/>
    <cellStyle name="Финансовый 210" xfId="170"/>
    <cellStyle name="Финансовый 211" xfId="171"/>
    <cellStyle name="Финансовый 212" xfId="172"/>
    <cellStyle name="Финансовый 213" xfId="173"/>
    <cellStyle name="Финансовый 214" xfId="174"/>
    <cellStyle name="Финансовый 215" xfId="175"/>
    <cellStyle name="Финансовый 216" xfId="176"/>
    <cellStyle name="Финансовый 217" xfId="177"/>
    <cellStyle name="Финансовый 218" xfId="178"/>
    <cellStyle name="Финансовый 219" xfId="179"/>
    <cellStyle name="Финансовый 22" xfId="180"/>
    <cellStyle name="Финансовый 220" xfId="181"/>
    <cellStyle name="Финансовый 221" xfId="182"/>
    <cellStyle name="Финансовый 222" xfId="183"/>
    <cellStyle name="Финансовый 223" xfId="184"/>
    <cellStyle name="Финансовый 224" xfId="185"/>
    <cellStyle name="Финансовый 225" xfId="186"/>
    <cellStyle name="Финансовый 226" xfId="187"/>
    <cellStyle name="Финансовый 227" xfId="188"/>
    <cellStyle name="Финансовый 228" xfId="189"/>
    <cellStyle name="Финансовый 229" xfId="190"/>
    <cellStyle name="Финансовый 23" xfId="191"/>
    <cellStyle name="Финансовый 230" xfId="192"/>
    <cellStyle name="Финансовый 231" xfId="193"/>
    <cellStyle name="Финансовый 232" xfId="194"/>
    <cellStyle name="Финансовый 233" xfId="195"/>
    <cellStyle name="Финансовый 234" xfId="196"/>
    <cellStyle name="Финансовый 235" xfId="197"/>
    <cellStyle name="Финансовый 236" xfId="198"/>
    <cellStyle name="Финансовый 237" xfId="199"/>
    <cellStyle name="Финансовый 238" xfId="200"/>
    <cellStyle name="Финансовый 239" xfId="201"/>
    <cellStyle name="Финансовый 24" xfId="202"/>
    <cellStyle name="Финансовый 240" xfId="203"/>
    <cellStyle name="Финансовый 241" xfId="204"/>
    <cellStyle name="Финансовый 242" xfId="205"/>
    <cellStyle name="Финансовый 243" xfId="206"/>
    <cellStyle name="Финансовый 244" xfId="207"/>
    <cellStyle name="Финансовый 245" xfId="208"/>
    <cellStyle name="Финансовый 246" xfId="209"/>
    <cellStyle name="Финансовый 247" xfId="210"/>
    <cellStyle name="Финансовый 248" xfId="211"/>
    <cellStyle name="Финансовый 249" xfId="212"/>
    <cellStyle name="Финансовый 25" xfId="213"/>
    <cellStyle name="Финансовый 250" xfId="214"/>
    <cellStyle name="Финансовый 251" xfId="215"/>
    <cellStyle name="Финансовый 252" xfId="216"/>
    <cellStyle name="Финансовый 253" xfId="217"/>
    <cellStyle name="Финансовый 254" xfId="218"/>
    <cellStyle name="Финансовый 255" xfId="219"/>
    <cellStyle name="Финансовый 256" xfId="220"/>
    <cellStyle name="Финансовый 257" xfId="221"/>
    <cellStyle name="Финансовый 258" xfId="222"/>
    <cellStyle name="Финансовый 259" xfId="223"/>
    <cellStyle name="Финансовый 26" xfId="224"/>
    <cellStyle name="Финансовый 260" xfId="225"/>
    <cellStyle name="Финансовый 261" xfId="226"/>
    <cellStyle name="Финансовый 262" xfId="227"/>
    <cellStyle name="Финансовый 263" xfId="228"/>
    <cellStyle name="Финансовый 264" xfId="229"/>
    <cellStyle name="Финансовый 265" xfId="230"/>
    <cellStyle name="Финансовый 266" xfId="231"/>
    <cellStyle name="Финансовый 267" xfId="232"/>
    <cellStyle name="Финансовый 268" xfId="233"/>
    <cellStyle name="Финансовый 269" xfId="234"/>
    <cellStyle name="Финансовый 27" xfId="235"/>
    <cellStyle name="Финансовый 270" xfId="236"/>
    <cellStyle name="Финансовый 271" xfId="237"/>
    <cellStyle name="Финансовый 272" xfId="238"/>
    <cellStyle name="Финансовый 273" xfId="239"/>
    <cellStyle name="Финансовый 274" xfId="240"/>
    <cellStyle name="Финансовый 275" xfId="241"/>
    <cellStyle name="Финансовый 276" xfId="242"/>
    <cellStyle name="Финансовый 277" xfId="243"/>
    <cellStyle name="Финансовый 278" xfId="244"/>
    <cellStyle name="Финансовый 279" xfId="245"/>
    <cellStyle name="Финансовый 28" xfId="246"/>
    <cellStyle name="Финансовый 280" xfId="247"/>
    <cellStyle name="Финансовый 281" xfId="248"/>
    <cellStyle name="Финансовый 282" xfId="249"/>
    <cellStyle name="Финансовый 283" xfId="250"/>
    <cellStyle name="Финансовый 284" xfId="251"/>
    <cellStyle name="Финансовый 285" xfId="252"/>
    <cellStyle name="Финансовый 286" xfId="253"/>
    <cellStyle name="Финансовый 287" xfId="254"/>
    <cellStyle name="Финансовый 288" xfId="255"/>
    <cellStyle name="Финансовый 289" xfId="256"/>
    <cellStyle name="Финансовый 29" xfId="257"/>
    <cellStyle name="Финансовый 290" xfId="258"/>
    <cellStyle name="Финансовый 291" xfId="259"/>
    <cellStyle name="Финансовый 292" xfId="260"/>
    <cellStyle name="Финансовый 293" xfId="261"/>
    <cellStyle name="Финансовый 294" xfId="262"/>
    <cellStyle name="Финансовый 295" xfId="263"/>
    <cellStyle name="Финансовый 296" xfId="264"/>
    <cellStyle name="Финансовый 297" xfId="265"/>
    <cellStyle name="Финансовый 298" xfId="266"/>
    <cellStyle name="Финансовый 299" xfId="267"/>
    <cellStyle name="Финансовый 3" xfId="268"/>
    <cellStyle name="Финансовый 30" xfId="269"/>
    <cellStyle name="Финансовый 300" xfId="270"/>
    <cellStyle name="Финансовый 301" xfId="271"/>
    <cellStyle name="Финансовый 302" xfId="272"/>
    <cellStyle name="Финансовый 303" xfId="273"/>
    <cellStyle name="Финансовый 304" xfId="274"/>
    <cellStyle name="Финансовый 305" xfId="275"/>
    <cellStyle name="Финансовый 306" xfId="276"/>
    <cellStyle name="Финансовый 307" xfId="277"/>
    <cellStyle name="Финансовый 308" xfId="278"/>
    <cellStyle name="Финансовый 309" xfId="279"/>
    <cellStyle name="Финансовый 31" xfId="280"/>
    <cellStyle name="Финансовый 310" xfId="281"/>
    <cellStyle name="Финансовый 311" xfId="282"/>
    <cellStyle name="Финансовый 312" xfId="283"/>
    <cellStyle name="Финансовый 313" xfId="284"/>
    <cellStyle name="Финансовый 314" xfId="285"/>
    <cellStyle name="Финансовый 315" xfId="286"/>
    <cellStyle name="Финансовый 316" xfId="287"/>
    <cellStyle name="Финансовый 317" xfId="288"/>
    <cellStyle name="Финансовый 318" xfId="289"/>
    <cellStyle name="Финансовый 319" xfId="290"/>
    <cellStyle name="Финансовый 32" xfId="291"/>
    <cellStyle name="Финансовый 320" xfId="292"/>
    <cellStyle name="Финансовый 321" xfId="293"/>
    <cellStyle name="Финансовый 322" xfId="294"/>
    <cellStyle name="Финансовый 323" xfId="295"/>
    <cellStyle name="Финансовый 324" xfId="296"/>
    <cellStyle name="Финансовый 325" xfId="297"/>
    <cellStyle name="Финансовый 326" xfId="298"/>
    <cellStyle name="Финансовый 327" xfId="299"/>
    <cellStyle name="Финансовый 328" xfId="300"/>
    <cellStyle name="Финансовый 329" xfId="301"/>
    <cellStyle name="Финансовый 33" xfId="302"/>
    <cellStyle name="Финансовый 330" xfId="303"/>
    <cellStyle name="Финансовый 331" xfId="304"/>
    <cellStyle name="Финансовый 332" xfId="305"/>
    <cellStyle name="Финансовый 333" xfId="306"/>
    <cellStyle name="Финансовый 334" xfId="307"/>
    <cellStyle name="Финансовый 335" xfId="308"/>
    <cellStyle name="Финансовый 336" xfId="309"/>
    <cellStyle name="Финансовый 337" xfId="310"/>
    <cellStyle name="Финансовый 338" xfId="311"/>
    <cellStyle name="Финансовый 339" xfId="312"/>
    <cellStyle name="Финансовый 34" xfId="313"/>
    <cellStyle name="Финансовый 340" xfId="314"/>
    <cellStyle name="Финансовый 341" xfId="315"/>
    <cellStyle name="Финансовый 342" xfId="316"/>
    <cellStyle name="Финансовый 343" xfId="317"/>
    <cellStyle name="Финансовый 344" xfId="318"/>
    <cellStyle name="Финансовый 345" xfId="319"/>
    <cellStyle name="Финансовый 346" xfId="320"/>
    <cellStyle name="Финансовый 347" xfId="321"/>
    <cellStyle name="Финансовый 348" xfId="322"/>
    <cellStyle name="Финансовый 349" xfId="323"/>
    <cellStyle name="Финансовый 35" xfId="324"/>
    <cellStyle name="Финансовый 350" xfId="325"/>
    <cellStyle name="Финансовый 351" xfId="326"/>
    <cellStyle name="Финансовый 352" xfId="327"/>
    <cellStyle name="Финансовый 353" xfId="328"/>
    <cellStyle name="Финансовый 354" xfId="329"/>
    <cellStyle name="Финансовый 355" xfId="330"/>
    <cellStyle name="Финансовый 356" xfId="331"/>
    <cellStyle name="Финансовый 357" xfId="332"/>
    <cellStyle name="Финансовый 358" xfId="333"/>
    <cellStyle name="Финансовый 359" xfId="334"/>
    <cellStyle name="Финансовый 36" xfId="335"/>
    <cellStyle name="Финансовый 360" xfId="336"/>
    <cellStyle name="Финансовый 361" xfId="337"/>
    <cellStyle name="Финансовый 362" xfId="338"/>
    <cellStyle name="Финансовый 363" xfId="339"/>
    <cellStyle name="Финансовый 364" xfId="340"/>
    <cellStyle name="Финансовый 365" xfId="341"/>
    <cellStyle name="Финансовый 366" xfId="342"/>
    <cellStyle name="Финансовый 367" xfId="343"/>
    <cellStyle name="Финансовый 368" xfId="344"/>
    <cellStyle name="Финансовый 369" xfId="345"/>
    <cellStyle name="Финансовый 37" xfId="346"/>
    <cellStyle name="Финансовый 370" xfId="347"/>
    <cellStyle name="Финансовый 371" xfId="348"/>
    <cellStyle name="Финансовый 372" xfId="349"/>
    <cellStyle name="Финансовый 373" xfId="350"/>
    <cellStyle name="Финансовый 374" xfId="351"/>
    <cellStyle name="Финансовый 375" xfId="352"/>
    <cellStyle name="Финансовый 376" xfId="353"/>
    <cellStyle name="Финансовый 377" xfId="354"/>
    <cellStyle name="Финансовый 378" xfId="355"/>
    <cellStyle name="Финансовый 379" xfId="356"/>
    <cellStyle name="Финансовый 38" xfId="357"/>
    <cellStyle name="Финансовый 380" xfId="358"/>
    <cellStyle name="Финансовый 381" xfId="359"/>
    <cellStyle name="Финансовый 382" xfId="360"/>
    <cellStyle name="Финансовый 383" xfId="361"/>
    <cellStyle name="Финансовый 384" xfId="362"/>
    <cellStyle name="Финансовый 385" xfId="363"/>
    <cellStyle name="Финансовый 386" xfId="364"/>
    <cellStyle name="Финансовый 387" xfId="365"/>
    <cellStyle name="Финансовый 388" xfId="366"/>
    <cellStyle name="Финансовый 389" xfId="367"/>
    <cellStyle name="Финансовый 39" xfId="368"/>
    <cellStyle name="Финансовый 390" xfId="369"/>
    <cellStyle name="Финансовый 391" xfId="370"/>
    <cellStyle name="Финансовый 392" xfId="371"/>
    <cellStyle name="Финансовый 393" xfId="372"/>
    <cellStyle name="Финансовый 394" xfId="373"/>
    <cellStyle name="Финансовый 395" xfId="374"/>
    <cellStyle name="Финансовый 396" xfId="375"/>
    <cellStyle name="Финансовый 397" xfId="376"/>
    <cellStyle name="Финансовый 398" xfId="377"/>
    <cellStyle name="Финансовый 399" xfId="378"/>
    <cellStyle name="Финансовый 4" xfId="379"/>
    <cellStyle name="Финансовый 40" xfId="380"/>
    <cellStyle name="Финансовый 400" xfId="381"/>
    <cellStyle name="Финансовый 401" xfId="382"/>
    <cellStyle name="Финансовый 402" xfId="383"/>
    <cellStyle name="Финансовый 403" xfId="384"/>
    <cellStyle name="Финансовый 404" xfId="385"/>
    <cellStyle name="Финансовый 405" xfId="386"/>
    <cellStyle name="Финансовый 406" xfId="387"/>
    <cellStyle name="Финансовый 407" xfId="388"/>
    <cellStyle name="Финансовый 408" xfId="389"/>
    <cellStyle name="Финансовый 409" xfId="390"/>
    <cellStyle name="Финансовый 41" xfId="391"/>
    <cellStyle name="Финансовый 410" xfId="392"/>
    <cellStyle name="Финансовый 411" xfId="393"/>
    <cellStyle name="Финансовый 412" xfId="394"/>
    <cellStyle name="Финансовый 413" xfId="395"/>
    <cellStyle name="Финансовый 414" xfId="396"/>
    <cellStyle name="Финансовый 415" xfId="397"/>
    <cellStyle name="Финансовый 416" xfId="398"/>
    <cellStyle name="Финансовый 417" xfId="399"/>
    <cellStyle name="Финансовый 418" xfId="400"/>
    <cellStyle name="Финансовый 419" xfId="401"/>
    <cellStyle name="Финансовый 42" xfId="402"/>
    <cellStyle name="Финансовый 420" xfId="403"/>
    <cellStyle name="Финансовый 421" xfId="404"/>
    <cellStyle name="Финансовый 422" xfId="405"/>
    <cellStyle name="Финансовый 423" xfId="406"/>
    <cellStyle name="Финансовый 424" xfId="407"/>
    <cellStyle name="Финансовый 425" xfId="408"/>
    <cellStyle name="Финансовый 426" xfId="409"/>
    <cellStyle name="Финансовый 427" xfId="410"/>
    <cellStyle name="Финансовый 428" xfId="411"/>
    <cellStyle name="Финансовый 429" xfId="412"/>
    <cellStyle name="Финансовый 43" xfId="413"/>
    <cellStyle name="Финансовый 430" xfId="414"/>
    <cellStyle name="Финансовый 431" xfId="415"/>
    <cellStyle name="Финансовый 432" xfId="416"/>
    <cellStyle name="Финансовый 433" xfId="46"/>
    <cellStyle name="Финансовый 434" xfId="479"/>
    <cellStyle name="Финансовый 435" xfId="485"/>
    <cellStyle name="Финансовый 44" xfId="417"/>
    <cellStyle name="Финансовый 45" xfId="418"/>
    <cellStyle name="Финансовый 46" xfId="419"/>
    <cellStyle name="Финансовый 47" xfId="420"/>
    <cellStyle name="Финансовый 48" xfId="421"/>
    <cellStyle name="Финансовый 49" xfId="422"/>
    <cellStyle name="Финансовый 5" xfId="423"/>
    <cellStyle name="Финансовый 50" xfId="424"/>
    <cellStyle name="Финансовый 51" xfId="425"/>
    <cellStyle name="Финансовый 52" xfId="426"/>
    <cellStyle name="Финансовый 53" xfId="427"/>
    <cellStyle name="Финансовый 54" xfId="428"/>
    <cellStyle name="Финансовый 55" xfId="429"/>
    <cellStyle name="Финансовый 56" xfId="430"/>
    <cellStyle name="Финансовый 57" xfId="431"/>
    <cellStyle name="Финансовый 58" xfId="432"/>
    <cellStyle name="Финансовый 59" xfId="433"/>
    <cellStyle name="Финансовый 6" xfId="434"/>
    <cellStyle name="Финансовый 60" xfId="435"/>
    <cellStyle name="Финансовый 61" xfId="436"/>
    <cellStyle name="Финансовый 62" xfId="437"/>
    <cellStyle name="Финансовый 63" xfId="438"/>
    <cellStyle name="Финансовый 64" xfId="439"/>
    <cellStyle name="Финансовый 65" xfId="440"/>
    <cellStyle name="Финансовый 66" xfId="441"/>
    <cellStyle name="Финансовый 67" xfId="442"/>
    <cellStyle name="Финансовый 68" xfId="443"/>
    <cellStyle name="Финансовый 69" xfId="444"/>
    <cellStyle name="Финансовый 7" xfId="445"/>
    <cellStyle name="Финансовый 70" xfId="446"/>
    <cellStyle name="Финансовый 71" xfId="447"/>
    <cellStyle name="Финансовый 72" xfId="448"/>
    <cellStyle name="Финансовый 73" xfId="449"/>
    <cellStyle name="Финансовый 74" xfId="450"/>
    <cellStyle name="Финансовый 75" xfId="451"/>
    <cellStyle name="Финансовый 76" xfId="452"/>
    <cellStyle name="Финансовый 77" xfId="453"/>
    <cellStyle name="Финансовый 78" xfId="454"/>
    <cellStyle name="Финансовый 79" xfId="455"/>
    <cellStyle name="Финансовый 8" xfId="456"/>
    <cellStyle name="Финансовый 80" xfId="457"/>
    <cellStyle name="Финансовый 81" xfId="458"/>
    <cellStyle name="Финансовый 82" xfId="459"/>
    <cellStyle name="Финансовый 83" xfId="460"/>
    <cellStyle name="Финансовый 84" xfId="461"/>
    <cellStyle name="Финансовый 85" xfId="462"/>
    <cellStyle name="Финансовый 86" xfId="463"/>
    <cellStyle name="Финансовый 87" xfId="464"/>
    <cellStyle name="Финансовый 88" xfId="465"/>
    <cellStyle name="Финансовый 89" xfId="466"/>
    <cellStyle name="Финансовый 9" xfId="467"/>
    <cellStyle name="Финансовый 90" xfId="468"/>
    <cellStyle name="Финансовый 91" xfId="469"/>
    <cellStyle name="Финансовый 92" xfId="470"/>
    <cellStyle name="Финансовый 93" xfId="471"/>
    <cellStyle name="Финансовый 94" xfId="472"/>
    <cellStyle name="Финансовый 95" xfId="473"/>
    <cellStyle name="Финансовый 96" xfId="474"/>
    <cellStyle name="Финансовый 97" xfId="475"/>
    <cellStyle name="Финансовый 98" xfId="476"/>
    <cellStyle name="Финансовый 99" xfId="477"/>
    <cellStyle name="Элементы осей [печать]" xfId="4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78"/>
  <sheetViews>
    <sheetView workbookViewId="0">
      <selection activeCell="A3" sqref="A3"/>
    </sheetView>
  </sheetViews>
  <sheetFormatPr defaultColWidth="9.140625" defaultRowHeight="12" x14ac:dyDescent="0.2"/>
  <cols>
    <col min="1" max="1" width="21.5703125" style="9" customWidth="1"/>
    <col min="2" max="2" width="39.7109375" style="9" hidden="1" customWidth="1"/>
    <col min="3" max="3" width="12.5703125" style="9" hidden="1" customWidth="1"/>
    <col min="4" max="4" width="11.42578125" style="9" hidden="1" customWidth="1"/>
    <col min="5" max="5" width="10.28515625" style="9" hidden="1" customWidth="1"/>
    <col min="6" max="6" width="12.140625" style="7" customWidth="1"/>
    <col min="7" max="7" width="11.85546875" style="7" customWidth="1"/>
    <col min="8" max="8" width="8" style="7" customWidth="1"/>
    <col min="9" max="9" width="10.28515625" style="7" customWidth="1"/>
    <col min="10" max="10" width="9.85546875" style="7" customWidth="1"/>
    <col min="11" max="11" width="9.28515625" style="7" customWidth="1"/>
    <col min="12" max="12" width="10.28515625" style="9" customWidth="1"/>
    <col min="13" max="15" width="9.28515625" style="9" bestFit="1" customWidth="1"/>
    <col min="16" max="16" width="11" style="9" customWidth="1"/>
    <col min="17" max="17" width="8" style="9" customWidth="1"/>
    <col min="18" max="18" width="7.85546875" style="9" customWidth="1"/>
    <col min="19" max="19" width="10.85546875" style="9" customWidth="1"/>
    <col min="20" max="20" width="8.7109375" style="9" customWidth="1"/>
    <col min="21" max="21" width="9.28515625" style="9" bestFit="1" customWidth="1"/>
    <col min="22" max="22" width="8" style="9" customWidth="1"/>
    <col min="23" max="256" width="9.140625" style="9"/>
    <col min="257" max="257" width="26" style="9" customWidth="1"/>
    <col min="258" max="261" width="0" style="9" hidden="1" customWidth="1"/>
    <col min="262" max="263" width="16" style="9" customWidth="1"/>
    <col min="264" max="264" width="9.42578125" style="9" customWidth="1"/>
    <col min="265" max="267" width="12.42578125" style="9" customWidth="1"/>
    <col min="268" max="272" width="9.28515625" style="9" bestFit="1" customWidth="1"/>
    <col min="273" max="273" width="10.140625" style="9" bestFit="1" customWidth="1"/>
    <col min="274" max="275" width="9.28515625" style="9" bestFit="1" customWidth="1"/>
    <col min="276" max="276" width="10.140625" style="9" bestFit="1" customWidth="1"/>
    <col min="277" max="278" width="9.28515625" style="9" bestFit="1" customWidth="1"/>
    <col min="279" max="512" width="9.140625" style="9"/>
    <col min="513" max="513" width="26" style="9" customWidth="1"/>
    <col min="514" max="517" width="0" style="9" hidden="1" customWidth="1"/>
    <col min="518" max="519" width="16" style="9" customWidth="1"/>
    <col min="520" max="520" width="9.42578125" style="9" customWidth="1"/>
    <col min="521" max="523" width="12.42578125" style="9" customWidth="1"/>
    <col min="524" max="528" width="9.28515625" style="9" bestFit="1" customWidth="1"/>
    <col min="529" max="529" width="10.140625" style="9" bestFit="1" customWidth="1"/>
    <col min="530" max="531" width="9.28515625" style="9" bestFit="1" customWidth="1"/>
    <col min="532" max="532" width="10.140625" style="9" bestFit="1" customWidth="1"/>
    <col min="533" max="534" width="9.28515625" style="9" bestFit="1" customWidth="1"/>
    <col min="535" max="768" width="9.140625" style="9"/>
    <col min="769" max="769" width="26" style="9" customWidth="1"/>
    <col min="770" max="773" width="0" style="9" hidden="1" customWidth="1"/>
    <col min="774" max="775" width="16" style="9" customWidth="1"/>
    <col min="776" max="776" width="9.42578125" style="9" customWidth="1"/>
    <col min="777" max="779" width="12.42578125" style="9" customWidth="1"/>
    <col min="780" max="784" width="9.28515625" style="9" bestFit="1" customWidth="1"/>
    <col min="785" max="785" width="10.140625" style="9" bestFit="1" customWidth="1"/>
    <col min="786" max="787" width="9.28515625" style="9" bestFit="1" customWidth="1"/>
    <col min="788" max="788" width="10.140625" style="9" bestFit="1" customWidth="1"/>
    <col min="789" max="790" width="9.28515625" style="9" bestFit="1" customWidth="1"/>
    <col min="791" max="1024" width="9.140625" style="9"/>
    <col min="1025" max="1025" width="26" style="9" customWidth="1"/>
    <col min="1026" max="1029" width="0" style="9" hidden="1" customWidth="1"/>
    <col min="1030" max="1031" width="16" style="9" customWidth="1"/>
    <col min="1032" max="1032" width="9.42578125" style="9" customWidth="1"/>
    <col min="1033" max="1035" width="12.42578125" style="9" customWidth="1"/>
    <col min="1036" max="1040" width="9.28515625" style="9" bestFit="1" customWidth="1"/>
    <col min="1041" max="1041" width="10.140625" style="9" bestFit="1" customWidth="1"/>
    <col min="1042" max="1043" width="9.28515625" style="9" bestFit="1" customWidth="1"/>
    <col min="1044" max="1044" width="10.140625" style="9" bestFit="1" customWidth="1"/>
    <col min="1045" max="1046" width="9.28515625" style="9" bestFit="1" customWidth="1"/>
    <col min="1047" max="1280" width="9.140625" style="9"/>
    <col min="1281" max="1281" width="26" style="9" customWidth="1"/>
    <col min="1282" max="1285" width="0" style="9" hidden="1" customWidth="1"/>
    <col min="1286" max="1287" width="16" style="9" customWidth="1"/>
    <col min="1288" max="1288" width="9.42578125" style="9" customWidth="1"/>
    <col min="1289" max="1291" width="12.42578125" style="9" customWidth="1"/>
    <col min="1292" max="1296" width="9.28515625" style="9" bestFit="1" customWidth="1"/>
    <col min="1297" max="1297" width="10.140625" style="9" bestFit="1" customWidth="1"/>
    <col min="1298" max="1299" width="9.28515625" style="9" bestFit="1" customWidth="1"/>
    <col min="1300" max="1300" width="10.140625" style="9" bestFit="1" customWidth="1"/>
    <col min="1301" max="1302" width="9.28515625" style="9" bestFit="1" customWidth="1"/>
    <col min="1303" max="1536" width="9.140625" style="9"/>
    <col min="1537" max="1537" width="26" style="9" customWidth="1"/>
    <col min="1538" max="1541" width="0" style="9" hidden="1" customWidth="1"/>
    <col min="1542" max="1543" width="16" style="9" customWidth="1"/>
    <col min="1544" max="1544" width="9.42578125" style="9" customWidth="1"/>
    <col min="1545" max="1547" width="12.42578125" style="9" customWidth="1"/>
    <col min="1548" max="1552" width="9.28515625" style="9" bestFit="1" customWidth="1"/>
    <col min="1553" max="1553" width="10.140625" style="9" bestFit="1" customWidth="1"/>
    <col min="1554" max="1555" width="9.28515625" style="9" bestFit="1" customWidth="1"/>
    <col min="1556" max="1556" width="10.140625" style="9" bestFit="1" customWidth="1"/>
    <col min="1557" max="1558" width="9.28515625" style="9" bestFit="1" customWidth="1"/>
    <col min="1559" max="1792" width="9.140625" style="9"/>
    <col min="1793" max="1793" width="26" style="9" customWidth="1"/>
    <col min="1794" max="1797" width="0" style="9" hidden="1" customWidth="1"/>
    <col min="1798" max="1799" width="16" style="9" customWidth="1"/>
    <col min="1800" max="1800" width="9.42578125" style="9" customWidth="1"/>
    <col min="1801" max="1803" width="12.42578125" style="9" customWidth="1"/>
    <col min="1804" max="1808" width="9.28515625" style="9" bestFit="1" customWidth="1"/>
    <col min="1809" max="1809" width="10.140625" style="9" bestFit="1" customWidth="1"/>
    <col min="1810" max="1811" width="9.28515625" style="9" bestFit="1" customWidth="1"/>
    <col min="1812" max="1812" width="10.140625" style="9" bestFit="1" customWidth="1"/>
    <col min="1813" max="1814" width="9.28515625" style="9" bestFit="1" customWidth="1"/>
    <col min="1815" max="2048" width="9.140625" style="9"/>
    <col min="2049" max="2049" width="26" style="9" customWidth="1"/>
    <col min="2050" max="2053" width="0" style="9" hidden="1" customWidth="1"/>
    <col min="2054" max="2055" width="16" style="9" customWidth="1"/>
    <col min="2056" max="2056" width="9.42578125" style="9" customWidth="1"/>
    <col min="2057" max="2059" width="12.42578125" style="9" customWidth="1"/>
    <col min="2060" max="2064" width="9.28515625" style="9" bestFit="1" customWidth="1"/>
    <col min="2065" max="2065" width="10.140625" style="9" bestFit="1" customWidth="1"/>
    <col min="2066" max="2067" width="9.28515625" style="9" bestFit="1" customWidth="1"/>
    <col min="2068" max="2068" width="10.140625" style="9" bestFit="1" customWidth="1"/>
    <col min="2069" max="2070" width="9.28515625" style="9" bestFit="1" customWidth="1"/>
    <col min="2071" max="2304" width="9.140625" style="9"/>
    <col min="2305" max="2305" width="26" style="9" customWidth="1"/>
    <col min="2306" max="2309" width="0" style="9" hidden="1" customWidth="1"/>
    <col min="2310" max="2311" width="16" style="9" customWidth="1"/>
    <col min="2312" max="2312" width="9.42578125" style="9" customWidth="1"/>
    <col min="2313" max="2315" width="12.42578125" style="9" customWidth="1"/>
    <col min="2316" max="2320" width="9.28515625" style="9" bestFit="1" customWidth="1"/>
    <col min="2321" max="2321" width="10.140625" style="9" bestFit="1" customWidth="1"/>
    <col min="2322" max="2323" width="9.28515625" style="9" bestFit="1" customWidth="1"/>
    <col min="2324" max="2324" width="10.140625" style="9" bestFit="1" customWidth="1"/>
    <col min="2325" max="2326" width="9.28515625" style="9" bestFit="1" customWidth="1"/>
    <col min="2327" max="2560" width="9.140625" style="9"/>
    <col min="2561" max="2561" width="26" style="9" customWidth="1"/>
    <col min="2562" max="2565" width="0" style="9" hidden="1" customWidth="1"/>
    <col min="2566" max="2567" width="16" style="9" customWidth="1"/>
    <col min="2568" max="2568" width="9.42578125" style="9" customWidth="1"/>
    <col min="2569" max="2571" width="12.42578125" style="9" customWidth="1"/>
    <col min="2572" max="2576" width="9.28515625" style="9" bestFit="1" customWidth="1"/>
    <col min="2577" max="2577" width="10.140625" style="9" bestFit="1" customWidth="1"/>
    <col min="2578" max="2579" width="9.28515625" style="9" bestFit="1" customWidth="1"/>
    <col min="2580" max="2580" width="10.140625" style="9" bestFit="1" customWidth="1"/>
    <col min="2581" max="2582" width="9.28515625" style="9" bestFit="1" customWidth="1"/>
    <col min="2583" max="2816" width="9.140625" style="9"/>
    <col min="2817" max="2817" width="26" style="9" customWidth="1"/>
    <col min="2818" max="2821" width="0" style="9" hidden="1" customWidth="1"/>
    <col min="2822" max="2823" width="16" style="9" customWidth="1"/>
    <col min="2824" max="2824" width="9.42578125" style="9" customWidth="1"/>
    <col min="2825" max="2827" width="12.42578125" style="9" customWidth="1"/>
    <col min="2828" max="2832" width="9.28515625" style="9" bestFit="1" customWidth="1"/>
    <col min="2833" max="2833" width="10.140625" style="9" bestFit="1" customWidth="1"/>
    <col min="2834" max="2835" width="9.28515625" style="9" bestFit="1" customWidth="1"/>
    <col min="2836" max="2836" width="10.140625" style="9" bestFit="1" customWidth="1"/>
    <col min="2837" max="2838" width="9.28515625" style="9" bestFit="1" customWidth="1"/>
    <col min="2839" max="3072" width="9.140625" style="9"/>
    <col min="3073" max="3073" width="26" style="9" customWidth="1"/>
    <col min="3074" max="3077" width="0" style="9" hidden="1" customWidth="1"/>
    <col min="3078" max="3079" width="16" style="9" customWidth="1"/>
    <col min="3080" max="3080" width="9.42578125" style="9" customWidth="1"/>
    <col min="3081" max="3083" width="12.42578125" style="9" customWidth="1"/>
    <col min="3084" max="3088" width="9.28515625" style="9" bestFit="1" customWidth="1"/>
    <col min="3089" max="3089" width="10.140625" style="9" bestFit="1" customWidth="1"/>
    <col min="3090" max="3091" width="9.28515625" style="9" bestFit="1" customWidth="1"/>
    <col min="3092" max="3092" width="10.140625" style="9" bestFit="1" customWidth="1"/>
    <col min="3093" max="3094" width="9.28515625" style="9" bestFit="1" customWidth="1"/>
    <col min="3095" max="3328" width="9.140625" style="9"/>
    <col min="3329" max="3329" width="26" style="9" customWidth="1"/>
    <col min="3330" max="3333" width="0" style="9" hidden="1" customWidth="1"/>
    <col min="3334" max="3335" width="16" style="9" customWidth="1"/>
    <col min="3336" max="3336" width="9.42578125" style="9" customWidth="1"/>
    <col min="3337" max="3339" width="12.42578125" style="9" customWidth="1"/>
    <col min="3340" max="3344" width="9.28515625" style="9" bestFit="1" customWidth="1"/>
    <col min="3345" max="3345" width="10.140625" style="9" bestFit="1" customWidth="1"/>
    <col min="3346" max="3347" width="9.28515625" style="9" bestFit="1" customWidth="1"/>
    <col min="3348" max="3348" width="10.140625" style="9" bestFit="1" customWidth="1"/>
    <col min="3349" max="3350" width="9.28515625" style="9" bestFit="1" customWidth="1"/>
    <col min="3351" max="3584" width="9.140625" style="9"/>
    <col min="3585" max="3585" width="26" style="9" customWidth="1"/>
    <col min="3586" max="3589" width="0" style="9" hidden="1" customWidth="1"/>
    <col min="3590" max="3591" width="16" style="9" customWidth="1"/>
    <col min="3592" max="3592" width="9.42578125" style="9" customWidth="1"/>
    <col min="3593" max="3595" width="12.42578125" style="9" customWidth="1"/>
    <col min="3596" max="3600" width="9.28515625" style="9" bestFit="1" customWidth="1"/>
    <col min="3601" max="3601" width="10.140625" style="9" bestFit="1" customWidth="1"/>
    <col min="3602" max="3603" width="9.28515625" style="9" bestFit="1" customWidth="1"/>
    <col min="3604" max="3604" width="10.140625" style="9" bestFit="1" customWidth="1"/>
    <col min="3605" max="3606" width="9.28515625" style="9" bestFit="1" customWidth="1"/>
    <col min="3607" max="3840" width="9.140625" style="9"/>
    <col min="3841" max="3841" width="26" style="9" customWidth="1"/>
    <col min="3842" max="3845" width="0" style="9" hidden="1" customWidth="1"/>
    <col min="3846" max="3847" width="16" style="9" customWidth="1"/>
    <col min="3848" max="3848" width="9.42578125" style="9" customWidth="1"/>
    <col min="3849" max="3851" width="12.42578125" style="9" customWidth="1"/>
    <col min="3852" max="3856" width="9.28515625" style="9" bestFit="1" customWidth="1"/>
    <col min="3857" max="3857" width="10.140625" style="9" bestFit="1" customWidth="1"/>
    <col min="3858" max="3859" width="9.28515625" style="9" bestFit="1" customWidth="1"/>
    <col min="3860" max="3860" width="10.140625" style="9" bestFit="1" customWidth="1"/>
    <col min="3861" max="3862" width="9.28515625" style="9" bestFit="1" customWidth="1"/>
    <col min="3863" max="4096" width="9.140625" style="9"/>
    <col min="4097" max="4097" width="26" style="9" customWidth="1"/>
    <col min="4098" max="4101" width="0" style="9" hidden="1" customWidth="1"/>
    <col min="4102" max="4103" width="16" style="9" customWidth="1"/>
    <col min="4104" max="4104" width="9.42578125" style="9" customWidth="1"/>
    <col min="4105" max="4107" width="12.42578125" style="9" customWidth="1"/>
    <col min="4108" max="4112" width="9.28515625" style="9" bestFit="1" customWidth="1"/>
    <col min="4113" max="4113" width="10.140625" style="9" bestFit="1" customWidth="1"/>
    <col min="4114" max="4115" width="9.28515625" style="9" bestFit="1" customWidth="1"/>
    <col min="4116" max="4116" width="10.140625" style="9" bestFit="1" customWidth="1"/>
    <col min="4117" max="4118" width="9.28515625" style="9" bestFit="1" customWidth="1"/>
    <col min="4119" max="4352" width="9.140625" style="9"/>
    <col min="4353" max="4353" width="26" style="9" customWidth="1"/>
    <col min="4354" max="4357" width="0" style="9" hidden="1" customWidth="1"/>
    <col min="4358" max="4359" width="16" style="9" customWidth="1"/>
    <col min="4360" max="4360" width="9.42578125" style="9" customWidth="1"/>
    <col min="4361" max="4363" width="12.42578125" style="9" customWidth="1"/>
    <col min="4364" max="4368" width="9.28515625" style="9" bestFit="1" customWidth="1"/>
    <col min="4369" max="4369" width="10.140625" style="9" bestFit="1" customWidth="1"/>
    <col min="4370" max="4371" width="9.28515625" style="9" bestFit="1" customWidth="1"/>
    <col min="4372" max="4372" width="10.140625" style="9" bestFit="1" customWidth="1"/>
    <col min="4373" max="4374" width="9.28515625" style="9" bestFit="1" customWidth="1"/>
    <col min="4375" max="4608" width="9.140625" style="9"/>
    <col min="4609" max="4609" width="26" style="9" customWidth="1"/>
    <col min="4610" max="4613" width="0" style="9" hidden="1" customWidth="1"/>
    <col min="4614" max="4615" width="16" style="9" customWidth="1"/>
    <col min="4616" max="4616" width="9.42578125" style="9" customWidth="1"/>
    <col min="4617" max="4619" width="12.42578125" style="9" customWidth="1"/>
    <col min="4620" max="4624" width="9.28515625" style="9" bestFit="1" customWidth="1"/>
    <col min="4625" max="4625" width="10.140625" style="9" bestFit="1" customWidth="1"/>
    <col min="4626" max="4627" width="9.28515625" style="9" bestFit="1" customWidth="1"/>
    <col min="4628" max="4628" width="10.140625" style="9" bestFit="1" customWidth="1"/>
    <col min="4629" max="4630" width="9.28515625" style="9" bestFit="1" customWidth="1"/>
    <col min="4631" max="4864" width="9.140625" style="9"/>
    <col min="4865" max="4865" width="26" style="9" customWidth="1"/>
    <col min="4866" max="4869" width="0" style="9" hidden="1" customWidth="1"/>
    <col min="4870" max="4871" width="16" style="9" customWidth="1"/>
    <col min="4872" max="4872" width="9.42578125" style="9" customWidth="1"/>
    <col min="4873" max="4875" width="12.42578125" style="9" customWidth="1"/>
    <col min="4876" max="4880" width="9.28515625" style="9" bestFit="1" customWidth="1"/>
    <col min="4881" max="4881" width="10.140625" style="9" bestFit="1" customWidth="1"/>
    <col min="4882" max="4883" width="9.28515625" style="9" bestFit="1" customWidth="1"/>
    <col min="4884" max="4884" width="10.140625" style="9" bestFit="1" customWidth="1"/>
    <col min="4885" max="4886" width="9.28515625" style="9" bestFit="1" customWidth="1"/>
    <col min="4887" max="5120" width="9.140625" style="9"/>
    <col min="5121" max="5121" width="26" style="9" customWidth="1"/>
    <col min="5122" max="5125" width="0" style="9" hidden="1" customWidth="1"/>
    <col min="5126" max="5127" width="16" style="9" customWidth="1"/>
    <col min="5128" max="5128" width="9.42578125" style="9" customWidth="1"/>
    <col min="5129" max="5131" width="12.42578125" style="9" customWidth="1"/>
    <col min="5132" max="5136" width="9.28515625" style="9" bestFit="1" customWidth="1"/>
    <col min="5137" max="5137" width="10.140625" style="9" bestFit="1" customWidth="1"/>
    <col min="5138" max="5139" width="9.28515625" style="9" bestFit="1" customWidth="1"/>
    <col min="5140" max="5140" width="10.140625" style="9" bestFit="1" customWidth="1"/>
    <col min="5141" max="5142" width="9.28515625" style="9" bestFit="1" customWidth="1"/>
    <col min="5143" max="5376" width="9.140625" style="9"/>
    <col min="5377" max="5377" width="26" style="9" customWidth="1"/>
    <col min="5378" max="5381" width="0" style="9" hidden="1" customWidth="1"/>
    <col min="5382" max="5383" width="16" style="9" customWidth="1"/>
    <col min="5384" max="5384" width="9.42578125" style="9" customWidth="1"/>
    <col min="5385" max="5387" width="12.42578125" style="9" customWidth="1"/>
    <col min="5388" max="5392" width="9.28515625" style="9" bestFit="1" customWidth="1"/>
    <col min="5393" max="5393" width="10.140625" style="9" bestFit="1" customWidth="1"/>
    <col min="5394" max="5395" width="9.28515625" style="9" bestFit="1" customWidth="1"/>
    <col min="5396" max="5396" width="10.140625" style="9" bestFit="1" customWidth="1"/>
    <col min="5397" max="5398" width="9.28515625" style="9" bestFit="1" customWidth="1"/>
    <col min="5399" max="5632" width="9.140625" style="9"/>
    <col min="5633" max="5633" width="26" style="9" customWidth="1"/>
    <col min="5634" max="5637" width="0" style="9" hidden="1" customWidth="1"/>
    <col min="5638" max="5639" width="16" style="9" customWidth="1"/>
    <col min="5640" max="5640" width="9.42578125" style="9" customWidth="1"/>
    <col min="5641" max="5643" width="12.42578125" style="9" customWidth="1"/>
    <col min="5644" max="5648" width="9.28515625" style="9" bestFit="1" customWidth="1"/>
    <col min="5649" max="5649" width="10.140625" style="9" bestFit="1" customWidth="1"/>
    <col min="5650" max="5651" width="9.28515625" style="9" bestFit="1" customWidth="1"/>
    <col min="5652" max="5652" width="10.140625" style="9" bestFit="1" customWidth="1"/>
    <col min="5653" max="5654" width="9.28515625" style="9" bestFit="1" customWidth="1"/>
    <col min="5655" max="5888" width="9.140625" style="9"/>
    <col min="5889" max="5889" width="26" style="9" customWidth="1"/>
    <col min="5890" max="5893" width="0" style="9" hidden="1" customWidth="1"/>
    <col min="5894" max="5895" width="16" style="9" customWidth="1"/>
    <col min="5896" max="5896" width="9.42578125" style="9" customWidth="1"/>
    <col min="5897" max="5899" width="12.42578125" style="9" customWidth="1"/>
    <col min="5900" max="5904" width="9.28515625" style="9" bestFit="1" customWidth="1"/>
    <col min="5905" max="5905" width="10.140625" style="9" bestFit="1" customWidth="1"/>
    <col min="5906" max="5907" width="9.28515625" style="9" bestFit="1" customWidth="1"/>
    <col min="5908" max="5908" width="10.140625" style="9" bestFit="1" customWidth="1"/>
    <col min="5909" max="5910" width="9.28515625" style="9" bestFit="1" customWidth="1"/>
    <col min="5911" max="6144" width="9.140625" style="9"/>
    <col min="6145" max="6145" width="26" style="9" customWidth="1"/>
    <col min="6146" max="6149" width="0" style="9" hidden="1" customWidth="1"/>
    <col min="6150" max="6151" width="16" style="9" customWidth="1"/>
    <col min="6152" max="6152" width="9.42578125" style="9" customWidth="1"/>
    <col min="6153" max="6155" width="12.42578125" style="9" customWidth="1"/>
    <col min="6156" max="6160" width="9.28515625" style="9" bestFit="1" customWidth="1"/>
    <col min="6161" max="6161" width="10.140625" style="9" bestFit="1" customWidth="1"/>
    <col min="6162" max="6163" width="9.28515625" style="9" bestFit="1" customWidth="1"/>
    <col min="6164" max="6164" width="10.140625" style="9" bestFit="1" customWidth="1"/>
    <col min="6165" max="6166" width="9.28515625" style="9" bestFit="1" customWidth="1"/>
    <col min="6167" max="6400" width="9.140625" style="9"/>
    <col min="6401" max="6401" width="26" style="9" customWidth="1"/>
    <col min="6402" max="6405" width="0" style="9" hidden="1" customWidth="1"/>
    <col min="6406" max="6407" width="16" style="9" customWidth="1"/>
    <col min="6408" max="6408" width="9.42578125" style="9" customWidth="1"/>
    <col min="6409" max="6411" width="12.42578125" style="9" customWidth="1"/>
    <col min="6412" max="6416" width="9.28515625" style="9" bestFit="1" customWidth="1"/>
    <col min="6417" max="6417" width="10.140625" style="9" bestFit="1" customWidth="1"/>
    <col min="6418" max="6419" width="9.28515625" style="9" bestFit="1" customWidth="1"/>
    <col min="6420" max="6420" width="10.140625" style="9" bestFit="1" customWidth="1"/>
    <col min="6421" max="6422" width="9.28515625" style="9" bestFit="1" customWidth="1"/>
    <col min="6423" max="6656" width="9.140625" style="9"/>
    <col min="6657" max="6657" width="26" style="9" customWidth="1"/>
    <col min="6658" max="6661" width="0" style="9" hidden="1" customWidth="1"/>
    <col min="6662" max="6663" width="16" style="9" customWidth="1"/>
    <col min="6664" max="6664" width="9.42578125" style="9" customWidth="1"/>
    <col min="6665" max="6667" width="12.42578125" style="9" customWidth="1"/>
    <col min="6668" max="6672" width="9.28515625" style="9" bestFit="1" customWidth="1"/>
    <col min="6673" max="6673" width="10.140625" style="9" bestFit="1" customWidth="1"/>
    <col min="6674" max="6675" width="9.28515625" style="9" bestFit="1" customWidth="1"/>
    <col min="6676" max="6676" width="10.140625" style="9" bestFit="1" customWidth="1"/>
    <col min="6677" max="6678" width="9.28515625" style="9" bestFit="1" customWidth="1"/>
    <col min="6679" max="6912" width="9.140625" style="9"/>
    <col min="6913" max="6913" width="26" style="9" customWidth="1"/>
    <col min="6914" max="6917" width="0" style="9" hidden="1" customWidth="1"/>
    <col min="6918" max="6919" width="16" style="9" customWidth="1"/>
    <col min="6920" max="6920" width="9.42578125" style="9" customWidth="1"/>
    <col min="6921" max="6923" width="12.42578125" style="9" customWidth="1"/>
    <col min="6924" max="6928" width="9.28515625" style="9" bestFit="1" customWidth="1"/>
    <col min="6929" max="6929" width="10.140625" style="9" bestFit="1" customWidth="1"/>
    <col min="6930" max="6931" width="9.28515625" style="9" bestFit="1" customWidth="1"/>
    <col min="6932" max="6932" width="10.140625" style="9" bestFit="1" customWidth="1"/>
    <col min="6933" max="6934" width="9.28515625" style="9" bestFit="1" customWidth="1"/>
    <col min="6935" max="7168" width="9.140625" style="9"/>
    <col min="7169" max="7169" width="26" style="9" customWidth="1"/>
    <col min="7170" max="7173" width="0" style="9" hidden="1" customWidth="1"/>
    <col min="7174" max="7175" width="16" style="9" customWidth="1"/>
    <col min="7176" max="7176" width="9.42578125" style="9" customWidth="1"/>
    <col min="7177" max="7179" width="12.42578125" style="9" customWidth="1"/>
    <col min="7180" max="7184" width="9.28515625" style="9" bestFit="1" customWidth="1"/>
    <col min="7185" max="7185" width="10.140625" style="9" bestFit="1" customWidth="1"/>
    <col min="7186" max="7187" width="9.28515625" style="9" bestFit="1" customWidth="1"/>
    <col min="7188" max="7188" width="10.140625" style="9" bestFit="1" customWidth="1"/>
    <col min="7189" max="7190" width="9.28515625" style="9" bestFit="1" customWidth="1"/>
    <col min="7191" max="7424" width="9.140625" style="9"/>
    <col min="7425" max="7425" width="26" style="9" customWidth="1"/>
    <col min="7426" max="7429" width="0" style="9" hidden="1" customWidth="1"/>
    <col min="7430" max="7431" width="16" style="9" customWidth="1"/>
    <col min="7432" max="7432" width="9.42578125" style="9" customWidth="1"/>
    <col min="7433" max="7435" width="12.42578125" style="9" customWidth="1"/>
    <col min="7436" max="7440" width="9.28515625" style="9" bestFit="1" customWidth="1"/>
    <col min="7441" max="7441" width="10.140625" style="9" bestFit="1" customWidth="1"/>
    <col min="7442" max="7443" width="9.28515625" style="9" bestFit="1" customWidth="1"/>
    <col min="7444" max="7444" width="10.140625" style="9" bestFit="1" customWidth="1"/>
    <col min="7445" max="7446" width="9.28515625" style="9" bestFit="1" customWidth="1"/>
    <col min="7447" max="7680" width="9.140625" style="9"/>
    <col min="7681" max="7681" width="26" style="9" customWidth="1"/>
    <col min="7682" max="7685" width="0" style="9" hidden="1" customWidth="1"/>
    <col min="7686" max="7687" width="16" style="9" customWidth="1"/>
    <col min="7688" max="7688" width="9.42578125" style="9" customWidth="1"/>
    <col min="7689" max="7691" width="12.42578125" style="9" customWidth="1"/>
    <col min="7692" max="7696" width="9.28515625" style="9" bestFit="1" customWidth="1"/>
    <col min="7697" max="7697" width="10.140625" style="9" bestFit="1" customWidth="1"/>
    <col min="7698" max="7699" width="9.28515625" style="9" bestFit="1" customWidth="1"/>
    <col min="7700" max="7700" width="10.140625" style="9" bestFit="1" customWidth="1"/>
    <col min="7701" max="7702" width="9.28515625" style="9" bestFit="1" customWidth="1"/>
    <col min="7703" max="7936" width="9.140625" style="9"/>
    <col min="7937" max="7937" width="26" style="9" customWidth="1"/>
    <col min="7938" max="7941" width="0" style="9" hidden="1" customWidth="1"/>
    <col min="7942" max="7943" width="16" style="9" customWidth="1"/>
    <col min="7944" max="7944" width="9.42578125" style="9" customWidth="1"/>
    <col min="7945" max="7947" width="12.42578125" style="9" customWidth="1"/>
    <col min="7948" max="7952" width="9.28515625" style="9" bestFit="1" customWidth="1"/>
    <col min="7953" max="7953" width="10.140625" style="9" bestFit="1" customWidth="1"/>
    <col min="7954" max="7955" width="9.28515625" style="9" bestFit="1" customWidth="1"/>
    <col min="7956" max="7956" width="10.140625" style="9" bestFit="1" customWidth="1"/>
    <col min="7957" max="7958" width="9.28515625" style="9" bestFit="1" customWidth="1"/>
    <col min="7959" max="8192" width="9.140625" style="9"/>
    <col min="8193" max="8193" width="26" style="9" customWidth="1"/>
    <col min="8194" max="8197" width="0" style="9" hidden="1" customWidth="1"/>
    <col min="8198" max="8199" width="16" style="9" customWidth="1"/>
    <col min="8200" max="8200" width="9.42578125" style="9" customWidth="1"/>
    <col min="8201" max="8203" width="12.42578125" style="9" customWidth="1"/>
    <col min="8204" max="8208" width="9.28515625" style="9" bestFit="1" customWidth="1"/>
    <col min="8209" max="8209" width="10.140625" style="9" bestFit="1" customWidth="1"/>
    <col min="8210" max="8211" width="9.28515625" style="9" bestFit="1" customWidth="1"/>
    <col min="8212" max="8212" width="10.140625" style="9" bestFit="1" customWidth="1"/>
    <col min="8213" max="8214" width="9.28515625" style="9" bestFit="1" customWidth="1"/>
    <col min="8215" max="8448" width="9.140625" style="9"/>
    <col min="8449" max="8449" width="26" style="9" customWidth="1"/>
    <col min="8450" max="8453" width="0" style="9" hidden="1" customWidth="1"/>
    <col min="8454" max="8455" width="16" style="9" customWidth="1"/>
    <col min="8456" max="8456" width="9.42578125" style="9" customWidth="1"/>
    <col min="8457" max="8459" width="12.42578125" style="9" customWidth="1"/>
    <col min="8460" max="8464" width="9.28515625" style="9" bestFit="1" customWidth="1"/>
    <col min="8465" max="8465" width="10.140625" style="9" bestFit="1" customWidth="1"/>
    <col min="8466" max="8467" width="9.28515625" style="9" bestFit="1" customWidth="1"/>
    <col min="8468" max="8468" width="10.140625" style="9" bestFit="1" customWidth="1"/>
    <col min="8469" max="8470" width="9.28515625" style="9" bestFit="1" customWidth="1"/>
    <col min="8471" max="8704" width="9.140625" style="9"/>
    <col min="8705" max="8705" width="26" style="9" customWidth="1"/>
    <col min="8706" max="8709" width="0" style="9" hidden="1" customWidth="1"/>
    <col min="8710" max="8711" width="16" style="9" customWidth="1"/>
    <col min="8712" max="8712" width="9.42578125" style="9" customWidth="1"/>
    <col min="8713" max="8715" width="12.42578125" style="9" customWidth="1"/>
    <col min="8716" max="8720" width="9.28515625" style="9" bestFit="1" customWidth="1"/>
    <col min="8721" max="8721" width="10.140625" style="9" bestFit="1" customWidth="1"/>
    <col min="8722" max="8723" width="9.28515625" style="9" bestFit="1" customWidth="1"/>
    <col min="8724" max="8724" width="10.140625" style="9" bestFit="1" customWidth="1"/>
    <col min="8725" max="8726" width="9.28515625" style="9" bestFit="1" customWidth="1"/>
    <col min="8727" max="8960" width="9.140625" style="9"/>
    <col min="8961" max="8961" width="26" style="9" customWidth="1"/>
    <col min="8962" max="8965" width="0" style="9" hidden="1" customWidth="1"/>
    <col min="8966" max="8967" width="16" style="9" customWidth="1"/>
    <col min="8968" max="8968" width="9.42578125" style="9" customWidth="1"/>
    <col min="8969" max="8971" width="12.42578125" style="9" customWidth="1"/>
    <col min="8972" max="8976" width="9.28515625" style="9" bestFit="1" customWidth="1"/>
    <col min="8977" max="8977" width="10.140625" style="9" bestFit="1" customWidth="1"/>
    <col min="8978" max="8979" width="9.28515625" style="9" bestFit="1" customWidth="1"/>
    <col min="8980" max="8980" width="10.140625" style="9" bestFit="1" customWidth="1"/>
    <col min="8981" max="8982" width="9.28515625" style="9" bestFit="1" customWidth="1"/>
    <col min="8983" max="9216" width="9.140625" style="9"/>
    <col min="9217" max="9217" width="26" style="9" customWidth="1"/>
    <col min="9218" max="9221" width="0" style="9" hidden="1" customWidth="1"/>
    <col min="9222" max="9223" width="16" style="9" customWidth="1"/>
    <col min="9224" max="9224" width="9.42578125" style="9" customWidth="1"/>
    <col min="9225" max="9227" width="12.42578125" style="9" customWidth="1"/>
    <col min="9228" max="9232" width="9.28515625" style="9" bestFit="1" customWidth="1"/>
    <col min="9233" max="9233" width="10.140625" style="9" bestFit="1" customWidth="1"/>
    <col min="9234" max="9235" width="9.28515625" style="9" bestFit="1" customWidth="1"/>
    <col min="9236" max="9236" width="10.140625" style="9" bestFit="1" customWidth="1"/>
    <col min="9237" max="9238" width="9.28515625" style="9" bestFit="1" customWidth="1"/>
    <col min="9239" max="9472" width="9.140625" style="9"/>
    <col min="9473" max="9473" width="26" style="9" customWidth="1"/>
    <col min="9474" max="9477" width="0" style="9" hidden="1" customWidth="1"/>
    <col min="9478" max="9479" width="16" style="9" customWidth="1"/>
    <col min="9480" max="9480" width="9.42578125" style="9" customWidth="1"/>
    <col min="9481" max="9483" width="12.42578125" style="9" customWidth="1"/>
    <col min="9484" max="9488" width="9.28515625" style="9" bestFit="1" customWidth="1"/>
    <col min="9489" max="9489" width="10.140625" style="9" bestFit="1" customWidth="1"/>
    <col min="9490" max="9491" width="9.28515625" style="9" bestFit="1" customWidth="1"/>
    <col min="9492" max="9492" width="10.140625" style="9" bestFit="1" customWidth="1"/>
    <col min="9493" max="9494" width="9.28515625" style="9" bestFit="1" customWidth="1"/>
    <col min="9495" max="9728" width="9.140625" style="9"/>
    <col min="9729" max="9729" width="26" style="9" customWidth="1"/>
    <col min="9730" max="9733" width="0" style="9" hidden="1" customWidth="1"/>
    <col min="9734" max="9735" width="16" style="9" customWidth="1"/>
    <col min="9736" max="9736" width="9.42578125" style="9" customWidth="1"/>
    <col min="9737" max="9739" width="12.42578125" style="9" customWidth="1"/>
    <col min="9740" max="9744" width="9.28515625" style="9" bestFit="1" customWidth="1"/>
    <col min="9745" max="9745" width="10.140625" style="9" bestFit="1" customWidth="1"/>
    <col min="9746" max="9747" width="9.28515625" style="9" bestFit="1" customWidth="1"/>
    <col min="9748" max="9748" width="10.140625" style="9" bestFit="1" customWidth="1"/>
    <col min="9749" max="9750" width="9.28515625" style="9" bestFit="1" customWidth="1"/>
    <col min="9751" max="9984" width="9.140625" style="9"/>
    <col min="9985" max="9985" width="26" style="9" customWidth="1"/>
    <col min="9986" max="9989" width="0" style="9" hidden="1" customWidth="1"/>
    <col min="9990" max="9991" width="16" style="9" customWidth="1"/>
    <col min="9992" max="9992" width="9.42578125" style="9" customWidth="1"/>
    <col min="9993" max="9995" width="12.42578125" style="9" customWidth="1"/>
    <col min="9996" max="10000" width="9.28515625" style="9" bestFit="1" customWidth="1"/>
    <col min="10001" max="10001" width="10.140625" style="9" bestFit="1" customWidth="1"/>
    <col min="10002" max="10003" width="9.28515625" style="9" bestFit="1" customWidth="1"/>
    <col min="10004" max="10004" width="10.140625" style="9" bestFit="1" customWidth="1"/>
    <col min="10005" max="10006" width="9.28515625" style="9" bestFit="1" customWidth="1"/>
    <col min="10007" max="10240" width="9.140625" style="9"/>
    <col min="10241" max="10241" width="26" style="9" customWidth="1"/>
    <col min="10242" max="10245" width="0" style="9" hidden="1" customWidth="1"/>
    <col min="10246" max="10247" width="16" style="9" customWidth="1"/>
    <col min="10248" max="10248" width="9.42578125" style="9" customWidth="1"/>
    <col min="10249" max="10251" width="12.42578125" style="9" customWidth="1"/>
    <col min="10252" max="10256" width="9.28515625" style="9" bestFit="1" customWidth="1"/>
    <col min="10257" max="10257" width="10.140625" style="9" bestFit="1" customWidth="1"/>
    <col min="10258" max="10259" width="9.28515625" style="9" bestFit="1" customWidth="1"/>
    <col min="10260" max="10260" width="10.140625" style="9" bestFit="1" customWidth="1"/>
    <col min="10261" max="10262" width="9.28515625" style="9" bestFit="1" customWidth="1"/>
    <col min="10263" max="10496" width="9.140625" style="9"/>
    <col min="10497" max="10497" width="26" style="9" customWidth="1"/>
    <col min="10498" max="10501" width="0" style="9" hidden="1" customWidth="1"/>
    <col min="10502" max="10503" width="16" style="9" customWidth="1"/>
    <col min="10504" max="10504" width="9.42578125" style="9" customWidth="1"/>
    <col min="10505" max="10507" width="12.42578125" style="9" customWidth="1"/>
    <col min="10508" max="10512" width="9.28515625" style="9" bestFit="1" customWidth="1"/>
    <col min="10513" max="10513" width="10.140625" style="9" bestFit="1" customWidth="1"/>
    <col min="10514" max="10515" width="9.28515625" style="9" bestFit="1" customWidth="1"/>
    <col min="10516" max="10516" width="10.140625" style="9" bestFit="1" customWidth="1"/>
    <col min="10517" max="10518" width="9.28515625" style="9" bestFit="1" customWidth="1"/>
    <col min="10519" max="10752" width="9.140625" style="9"/>
    <col min="10753" max="10753" width="26" style="9" customWidth="1"/>
    <col min="10754" max="10757" width="0" style="9" hidden="1" customWidth="1"/>
    <col min="10758" max="10759" width="16" style="9" customWidth="1"/>
    <col min="10760" max="10760" width="9.42578125" style="9" customWidth="1"/>
    <col min="10761" max="10763" width="12.42578125" style="9" customWidth="1"/>
    <col min="10764" max="10768" width="9.28515625" style="9" bestFit="1" customWidth="1"/>
    <col min="10769" max="10769" width="10.140625" style="9" bestFit="1" customWidth="1"/>
    <col min="10770" max="10771" width="9.28515625" style="9" bestFit="1" customWidth="1"/>
    <col min="10772" max="10772" width="10.140625" style="9" bestFit="1" customWidth="1"/>
    <col min="10773" max="10774" width="9.28515625" style="9" bestFit="1" customWidth="1"/>
    <col min="10775" max="11008" width="9.140625" style="9"/>
    <col min="11009" max="11009" width="26" style="9" customWidth="1"/>
    <col min="11010" max="11013" width="0" style="9" hidden="1" customWidth="1"/>
    <col min="11014" max="11015" width="16" style="9" customWidth="1"/>
    <col min="11016" max="11016" width="9.42578125" style="9" customWidth="1"/>
    <col min="11017" max="11019" width="12.42578125" style="9" customWidth="1"/>
    <col min="11020" max="11024" width="9.28515625" style="9" bestFit="1" customWidth="1"/>
    <col min="11025" max="11025" width="10.140625" style="9" bestFit="1" customWidth="1"/>
    <col min="11026" max="11027" width="9.28515625" style="9" bestFit="1" customWidth="1"/>
    <col min="11028" max="11028" width="10.140625" style="9" bestFit="1" customWidth="1"/>
    <col min="11029" max="11030" width="9.28515625" style="9" bestFit="1" customWidth="1"/>
    <col min="11031" max="11264" width="9.140625" style="9"/>
    <col min="11265" max="11265" width="26" style="9" customWidth="1"/>
    <col min="11266" max="11269" width="0" style="9" hidden="1" customWidth="1"/>
    <col min="11270" max="11271" width="16" style="9" customWidth="1"/>
    <col min="11272" max="11272" width="9.42578125" style="9" customWidth="1"/>
    <col min="11273" max="11275" width="12.42578125" style="9" customWidth="1"/>
    <col min="11276" max="11280" width="9.28515625" style="9" bestFit="1" customWidth="1"/>
    <col min="11281" max="11281" width="10.140625" style="9" bestFit="1" customWidth="1"/>
    <col min="11282" max="11283" width="9.28515625" style="9" bestFit="1" customWidth="1"/>
    <col min="11284" max="11284" width="10.140625" style="9" bestFit="1" customWidth="1"/>
    <col min="11285" max="11286" width="9.28515625" style="9" bestFit="1" customWidth="1"/>
    <col min="11287" max="11520" width="9.140625" style="9"/>
    <col min="11521" max="11521" width="26" style="9" customWidth="1"/>
    <col min="11522" max="11525" width="0" style="9" hidden="1" customWidth="1"/>
    <col min="11526" max="11527" width="16" style="9" customWidth="1"/>
    <col min="11528" max="11528" width="9.42578125" style="9" customWidth="1"/>
    <col min="11529" max="11531" width="12.42578125" style="9" customWidth="1"/>
    <col min="11532" max="11536" width="9.28515625" style="9" bestFit="1" customWidth="1"/>
    <col min="11537" max="11537" width="10.140625" style="9" bestFit="1" customWidth="1"/>
    <col min="11538" max="11539" width="9.28515625" style="9" bestFit="1" customWidth="1"/>
    <col min="11540" max="11540" width="10.140625" style="9" bestFit="1" customWidth="1"/>
    <col min="11541" max="11542" width="9.28515625" style="9" bestFit="1" customWidth="1"/>
    <col min="11543" max="11776" width="9.140625" style="9"/>
    <col min="11777" max="11777" width="26" style="9" customWidth="1"/>
    <col min="11778" max="11781" width="0" style="9" hidden="1" customWidth="1"/>
    <col min="11782" max="11783" width="16" style="9" customWidth="1"/>
    <col min="11784" max="11784" width="9.42578125" style="9" customWidth="1"/>
    <col min="11785" max="11787" width="12.42578125" style="9" customWidth="1"/>
    <col min="11788" max="11792" width="9.28515625" style="9" bestFit="1" customWidth="1"/>
    <col min="11793" max="11793" width="10.140625" style="9" bestFit="1" customWidth="1"/>
    <col min="11794" max="11795" width="9.28515625" style="9" bestFit="1" customWidth="1"/>
    <col min="11796" max="11796" width="10.140625" style="9" bestFit="1" customWidth="1"/>
    <col min="11797" max="11798" width="9.28515625" style="9" bestFit="1" customWidth="1"/>
    <col min="11799" max="12032" width="9.140625" style="9"/>
    <col min="12033" max="12033" width="26" style="9" customWidth="1"/>
    <col min="12034" max="12037" width="0" style="9" hidden="1" customWidth="1"/>
    <col min="12038" max="12039" width="16" style="9" customWidth="1"/>
    <col min="12040" max="12040" width="9.42578125" style="9" customWidth="1"/>
    <col min="12041" max="12043" width="12.42578125" style="9" customWidth="1"/>
    <col min="12044" max="12048" width="9.28515625" style="9" bestFit="1" customWidth="1"/>
    <col min="12049" max="12049" width="10.140625" style="9" bestFit="1" customWidth="1"/>
    <col min="12050" max="12051" width="9.28515625" style="9" bestFit="1" customWidth="1"/>
    <col min="12052" max="12052" width="10.140625" style="9" bestFit="1" customWidth="1"/>
    <col min="12053" max="12054" width="9.28515625" style="9" bestFit="1" customWidth="1"/>
    <col min="12055" max="12288" width="9.140625" style="9"/>
    <col min="12289" max="12289" width="26" style="9" customWidth="1"/>
    <col min="12290" max="12293" width="0" style="9" hidden="1" customWidth="1"/>
    <col min="12294" max="12295" width="16" style="9" customWidth="1"/>
    <col min="12296" max="12296" width="9.42578125" style="9" customWidth="1"/>
    <col min="12297" max="12299" width="12.42578125" style="9" customWidth="1"/>
    <col min="12300" max="12304" width="9.28515625" style="9" bestFit="1" customWidth="1"/>
    <col min="12305" max="12305" width="10.140625" style="9" bestFit="1" customWidth="1"/>
    <col min="12306" max="12307" width="9.28515625" style="9" bestFit="1" customWidth="1"/>
    <col min="12308" max="12308" width="10.140625" style="9" bestFit="1" customWidth="1"/>
    <col min="12309" max="12310" width="9.28515625" style="9" bestFit="1" customWidth="1"/>
    <col min="12311" max="12544" width="9.140625" style="9"/>
    <col min="12545" max="12545" width="26" style="9" customWidth="1"/>
    <col min="12546" max="12549" width="0" style="9" hidden="1" customWidth="1"/>
    <col min="12550" max="12551" width="16" style="9" customWidth="1"/>
    <col min="12552" max="12552" width="9.42578125" style="9" customWidth="1"/>
    <col min="12553" max="12555" width="12.42578125" style="9" customWidth="1"/>
    <col min="12556" max="12560" width="9.28515625" style="9" bestFit="1" customWidth="1"/>
    <col min="12561" max="12561" width="10.140625" style="9" bestFit="1" customWidth="1"/>
    <col min="12562" max="12563" width="9.28515625" style="9" bestFit="1" customWidth="1"/>
    <col min="12564" max="12564" width="10.140625" style="9" bestFit="1" customWidth="1"/>
    <col min="12565" max="12566" width="9.28515625" style="9" bestFit="1" customWidth="1"/>
    <col min="12567" max="12800" width="9.140625" style="9"/>
    <col min="12801" max="12801" width="26" style="9" customWidth="1"/>
    <col min="12802" max="12805" width="0" style="9" hidden="1" customWidth="1"/>
    <col min="12806" max="12807" width="16" style="9" customWidth="1"/>
    <col min="12808" max="12808" width="9.42578125" style="9" customWidth="1"/>
    <col min="12809" max="12811" width="12.42578125" style="9" customWidth="1"/>
    <col min="12812" max="12816" width="9.28515625" style="9" bestFit="1" customWidth="1"/>
    <col min="12817" max="12817" width="10.140625" style="9" bestFit="1" customWidth="1"/>
    <col min="12818" max="12819" width="9.28515625" style="9" bestFit="1" customWidth="1"/>
    <col min="12820" max="12820" width="10.140625" style="9" bestFit="1" customWidth="1"/>
    <col min="12821" max="12822" width="9.28515625" style="9" bestFit="1" customWidth="1"/>
    <col min="12823" max="13056" width="9.140625" style="9"/>
    <col min="13057" max="13057" width="26" style="9" customWidth="1"/>
    <col min="13058" max="13061" width="0" style="9" hidden="1" customWidth="1"/>
    <col min="13062" max="13063" width="16" style="9" customWidth="1"/>
    <col min="13064" max="13064" width="9.42578125" style="9" customWidth="1"/>
    <col min="13065" max="13067" width="12.42578125" style="9" customWidth="1"/>
    <col min="13068" max="13072" width="9.28515625" style="9" bestFit="1" customWidth="1"/>
    <col min="13073" max="13073" width="10.140625" style="9" bestFit="1" customWidth="1"/>
    <col min="13074" max="13075" width="9.28515625" style="9" bestFit="1" customWidth="1"/>
    <col min="13076" max="13076" width="10.140625" style="9" bestFit="1" customWidth="1"/>
    <col min="13077" max="13078" width="9.28515625" style="9" bestFit="1" customWidth="1"/>
    <col min="13079" max="13312" width="9.140625" style="9"/>
    <col min="13313" max="13313" width="26" style="9" customWidth="1"/>
    <col min="13314" max="13317" width="0" style="9" hidden="1" customWidth="1"/>
    <col min="13318" max="13319" width="16" style="9" customWidth="1"/>
    <col min="13320" max="13320" width="9.42578125" style="9" customWidth="1"/>
    <col min="13321" max="13323" width="12.42578125" style="9" customWidth="1"/>
    <col min="13324" max="13328" width="9.28515625" style="9" bestFit="1" customWidth="1"/>
    <col min="13329" max="13329" width="10.140625" style="9" bestFit="1" customWidth="1"/>
    <col min="13330" max="13331" width="9.28515625" style="9" bestFit="1" customWidth="1"/>
    <col min="13332" max="13332" width="10.140625" style="9" bestFit="1" customWidth="1"/>
    <col min="13333" max="13334" width="9.28515625" style="9" bestFit="1" customWidth="1"/>
    <col min="13335" max="13568" width="9.140625" style="9"/>
    <col min="13569" max="13569" width="26" style="9" customWidth="1"/>
    <col min="13570" max="13573" width="0" style="9" hidden="1" customWidth="1"/>
    <col min="13574" max="13575" width="16" style="9" customWidth="1"/>
    <col min="13576" max="13576" width="9.42578125" style="9" customWidth="1"/>
    <col min="13577" max="13579" width="12.42578125" style="9" customWidth="1"/>
    <col min="13580" max="13584" width="9.28515625" style="9" bestFit="1" customWidth="1"/>
    <col min="13585" max="13585" width="10.140625" style="9" bestFit="1" customWidth="1"/>
    <col min="13586" max="13587" width="9.28515625" style="9" bestFit="1" customWidth="1"/>
    <col min="13588" max="13588" width="10.140625" style="9" bestFit="1" customWidth="1"/>
    <col min="13589" max="13590" width="9.28515625" style="9" bestFit="1" customWidth="1"/>
    <col min="13591" max="13824" width="9.140625" style="9"/>
    <col min="13825" max="13825" width="26" style="9" customWidth="1"/>
    <col min="13826" max="13829" width="0" style="9" hidden="1" customWidth="1"/>
    <col min="13830" max="13831" width="16" style="9" customWidth="1"/>
    <col min="13832" max="13832" width="9.42578125" style="9" customWidth="1"/>
    <col min="13833" max="13835" width="12.42578125" style="9" customWidth="1"/>
    <col min="13836" max="13840" width="9.28515625" style="9" bestFit="1" customWidth="1"/>
    <col min="13841" max="13841" width="10.140625" style="9" bestFit="1" customWidth="1"/>
    <col min="13842" max="13843" width="9.28515625" style="9" bestFit="1" customWidth="1"/>
    <col min="13844" max="13844" width="10.140625" style="9" bestFit="1" customWidth="1"/>
    <col min="13845" max="13846" width="9.28515625" style="9" bestFit="1" customWidth="1"/>
    <col min="13847" max="14080" width="9.140625" style="9"/>
    <col min="14081" max="14081" width="26" style="9" customWidth="1"/>
    <col min="14082" max="14085" width="0" style="9" hidden="1" customWidth="1"/>
    <col min="14086" max="14087" width="16" style="9" customWidth="1"/>
    <col min="14088" max="14088" width="9.42578125" style="9" customWidth="1"/>
    <col min="14089" max="14091" width="12.42578125" style="9" customWidth="1"/>
    <col min="14092" max="14096" width="9.28515625" style="9" bestFit="1" customWidth="1"/>
    <col min="14097" max="14097" width="10.140625" style="9" bestFit="1" customWidth="1"/>
    <col min="14098" max="14099" width="9.28515625" style="9" bestFit="1" customWidth="1"/>
    <col min="14100" max="14100" width="10.140625" style="9" bestFit="1" customWidth="1"/>
    <col min="14101" max="14102" width="9.28515625" style="9" bestFit="1" customWidth="1"/>
    <col min="14103" max="14336" width="9.140625" style="9"/>
    <col min="14337" max="14337" width="26" style="9" customWidth="1"/>
    <col min="14338" max="14341" width="0" style="9" hidden="1" customWidth="1"/>
    <col min="14342" max="14343" width="16" style="9" customWidth="1"/>
    <col min="14344" max="14344" width="9.42578125" style="9" customWidth="1"/>
    <col min="14345" max="14347" width="12.42578125" style="9" customWidth="1"/>
    <col min="14348" max="14352" width="9.28515625" style="9" bestFit="1" customWidth="1"/>
    <col min="14353" max="14353" width="10.140625" style="9" bestFit="1" customWidth="1"/>
    <col min="14354" max="14355" width="9.28515625" style="9" bestFit="1" customWidth="1"/>
    <col min="14356" max="14356" width="10.140625" style="9" bestFit="1" customWidth="1"/>
    <col min="14357" max="14358" width="9.28515625" style="9" bestFit="1" customWidth="1"/>
    <col min="14359" max="14592" width="9.140625" style="9"/>
    <col min="14593" max="14593" width="26" style="9" customWidth="1"/>
    <col min="14594" max="14597" width="0" style="9" hidden="1" customWidth="1"/>
    <col min="14598" max="14599" width="16" style="9" customWidth="1"/>
    <col min="14600" max="14600" width="9.42578125" style="9" customWidth="1"/>
    <col min="14601" max="14603" width="12.42578125" style="9" customWidth="1"/>
    <col min="14604" max="14608" width="9.28515625" style="9" bestFit="1" customWidth="1"/>
    <col min="14609" max="14609" width="10.140625" style="9" bestFit="1" customWidth="1"/>
    <col min="14610" max="14611" width="9.28515625" style="9" bestFit="1" customWidth="1"/>
    <col min="14612" max="14612" width="10.140625" style="9" bestFit="1" customWidth="1"/>
    <col min="14613" max="14614" width="9.28515625" style="9" bestFit="1" customWidth="1"/>
    <col min="14615" max="14848" width="9.140625" style="9"/>
    <col min="14849" max="14849" width="26" style="9" customWidth="1"/>
    <col min="14850" max="14853" width="0" style="9" hidden="1" customWidth="1"/>
    <col min="14854" max="14855" width="16" style="9" customWidth="1"/>
    <col min="14856" max="14856" width="9.42578125" style="9" customWidth="1"/>
    <col min="14857" max="14859" width="12.42578125" style="9" customWidth="1"/>
    <col min="14860" max="14864" width="9.28515625" style="9" bestFit="1" customWidth="1"/>
    <col min="14865" max="14865" width="10.140625" style="9" bestFit="1" customWidth="1"/>
    <col min="14866" max="14867" width="9.28515625" style="9" bestFit="1" customWidth="1"/>
    <col min="14868" max="14868" width="10.140625" style="9" bestFit="1" customWidth="1"/>
    <col min="14869" max="14870" width="9.28515625" style="9" bestFit="1" customWidth="1"/>
    <col min="14871" max="15104" width="9.140625" style="9"/>
    <col min="15105" max="15105" width="26" style="9" customWidth="1"/>
    <col min="15106" max="15109" width="0" style="9" hidden="1" customWidth="1"/>
    <col min="15110" max="15111" width="16" style="9" customWidth="1"/>
    <col min="15112" max="15112" width="9.42578125" style="9" customWidth="1"/>
    <col min="15113" max="15115" width="12.42578125" style="9" customWidth="1"/>
    <col min="15116" max="15120" width="9.28515625" style="9" bestFit="1" customWidth="1"/>
    <col min="15121" max="15121" width="10.140625" style="9" bestFit="1" customWidth="1"/>
    <col min="15122" max="15123" width="9.28515625" style="9" bestFit="1" customWidth="1"/>
    <col min="15124" max="15124" width="10.140625" style="9" bestFit="1" customWidth="1"/>
    <col min="15125" max="15126" width="9.28515625" style="9" bestFit="1" customWidth="1"/>
    <col min="15127" max="15360" width="9.140625" style="9"/>
    <col min="15361" max="15361" width="26" style="9" customWidth="1"/>
    <col min="15362" max="15365" width="0" style="9" hidden="1" customWidth="1"/>
    <col min="15366" max="15367" width="16" style="9" customWidth="1"/>
    <col min="15368" max="15368" width="9.42578125" style="9" customWidth="1"/>
    <col min="15369" max="15371" width="12.42578125" style="9" customWidth="1"/>
    <col min="15372" max="15376" width="9.28515625" style="9" bestFit="1" customWidth="1"/>
    <col min="15377" max="15377" width="10.140625" style="9" bestFit="1" customWidth="1"/>
    <col min="15378" max="15379" width="9.28515625" style="9" bestFit="1" customWidth="1"/>
    <col min="15380" max="15380" width="10.140625" style="9" bestFit="1" customWidth="1"/>
    <col min="15381" max="15382" width="9.28515625" style="9" bestFit="1" customWidth="1"/>
    <col min="15383" max="15616" width="9.140625" style="9"/>
    <col min="15617" max="15617" width="26" style="9" customWidth="1"/>
    <col min="15618" max="15621" width="0" style="9" hidden="1" customWidth="1"/>
    <col min="15622" max="15623" width="16" style="9" customWidth="1"/>
    <col min="15624" max="15624" width="9.42578125" style="9" customWidth="1"/>
    <col min="15625" max="15627" width="12.42578125" style="9" customWidth="1"/>
    <col min="15628" max="15632" width="9.28515625" style="9" bestFit="1" customWidth="1"/>
    <col min="15633" max="15633" width="10.140625" style="9" bestFit="1" customWidth="1"/>
    <col min="15634" max="15635" width="9.28515625" style="9" bestFit="1" customWidth="1"/>
    <col min="15636" max="15636" width="10.140625" style="9" bestFit="1" customWidth="1"/>
    <col min="15637" max="15638" width="9.28515625" style="9" bestFit="1" customWidth="1"/>
    <col min="15639" max="15872" width="9.140625" style="9"/>
    <col min="15873" max="15873" width="26" style="9" customWidth="1"/>
    <col min="15874" max="15877" width="0" style="9" hidden="1" customWidth="1"/>
    <col min="15878" max="15879" width="16" style="9" customWidth="1"/>
    <col min="15880" max="15880" width="9.42578125" style="9" customWidth="1"/>
    <col min="15881" max="15883" width="12.42578125" style="9" customWidth="1"/>
    <col min="15884" max="15888" width="9.28515625" style="9" bestFit="1" customWidth="1"/>
    <col min="15889" max="15889" width="10.140625" style="9" bestFit="1" customWidth="1"/>
    <col min="15890" max="15891" width="9.28515625" style="9" bestFit="1" customWidth="1"/>
    <col min="15892" max="15892" width="10.140625" style="9" bestFit="1" customWidth="1"/>
    <col min="15893" max="15894" width="9.28515625" style="9" bestFit="1" customWidth="1"/>
    <col min="15895" max="16128" width="9.140625" style="9"/>
    <col min="16129" max="16129" width="26" style="9" customWidth="1"/>
    <col min="16130" max="16133" width="0" style="9" hidden="1" customWidth="1"/>
    <col min="16134" max="16135" width="16" style="9" customWidth="1"/>
    <col min="16136" max="16136" width="9.42578125" style="9" customWidth="1"/>
    <col min="16137" max="16139" width="12.42578125" style="9" customWidth="1"/>
    <col min="16140" max="16144" width="9.28515625" style="9" bestFit="1" customWidth="1"/>
    <col min="16145" max="16145" width="10.140625" style="9" bestFit="1" customWidth="1"/>
    <col min="16146" max="16147" width="9.28515625" style="9" bestFit="1" customWidth="1"/>
    <col min="16148" max="16148" width="10.140625" style="9" bestFit="1" customWidth="1"/>
    <col min="16149" max="16150" width="9.28515625" style="9" bestFit="1" customWidth="1"/>
    <col min="16151" max="16384" width="9.140625" style="9"/>
  </cols>
  <sheetData>
    <row r="1" spans="1:62" ht="12.75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x14ac:dyDescent="0.2">
      <c r="A2" s="10"/>
      <c r="B2" s="10"/>
      <c r="C2" s="10"/>
      <c r="D2" s="10"/>
      <c r="E2" s="10"/>
      <c r="F2" s="11"/>
      <c r="G2" s="3"/>
      <c r="H2" s="3"/>
      <c r="I2" s="3"/>
      <c r="J2" s="3"/>
      <c r="K2" s="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</row>
    <row r="3" spans="1:62" x14ac:dyDescent="0.2">
      <c r="A3" s="12" t="s">
        <v>0</v>
      </c>
      <c r="B3" s="12"/>
      <c r="C3" s="12"/>
      <c r="D3" s="12"/>
      <c r="E3" s="12"/>
      <c r="F3" s="3"/>
      <c r="G3" s="3"/>
      <c r="H3" s="3"/>
      <c r="I3" s="3"/>
      <c r="J3" s="3"/>
      <c r="K3" s="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</row>
    <row r="4" spans="1:62" s="14" customFormat="1" x14ac:dyDescent="0.2">
      <c r="A4" s="54" t="s">
        <v>1</v>
      </c>
      <c r="B4" s="13"/>
      <c r="C4" s="55" t="s">
        <v>49</v>
      </c>
      <c r="D4" s="55" t="s">
        <v>44</v>
      </c>
      <c r="E4" s="55" t="s">
        <v>2</v>
      </c>
      <c r="F4" s="55" t="s">
        <v>49</v>
      </c>
      <c r="G4" s="55" t="s">
        <v>44</v>
      </c>
      <c r="H4" s="55" t="s">
        <v>2</v>
      </c>
      <c r="I4" s="55" t="s">
        <v>45</v>
      </c>
      <c r="J4" s="55"/>
      <c r="K4" s="55"/>
      <c r="L4" s="54" t="s">
        <v>50</v>
      </c>
      <c r="M4" s="54"/>
      <c r="N4" s="54"/>
      <c r="O4" s="54"/>
      <c r="P4" s="54"/>
      <c r="Q4" s="54"/>
      <c r="R4" s="54"/>
      <c r="S4" s="54"/>
      <c r="T4" s="54"/>
      <c r="U4" s="54"/>
      <c r="V4" s="5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s="14" customFormat="1" ht="135" x14ac:dyDescent="0.2">
      <c r="A5" s="54"/>
      <c r="B5" s="13"/>
      <c r="C5" s="55"/>
      <c r="D5" s="55"/>
      <c r="E5" s="55"/>
      <c r="F5" s="55"/>
      <c r="G5" s="55"/>
      <c r="H5" s="55"/>
      <c r="I5" s="5" t="s">
        <v>3</v>
      </c>
      <c r="J5" s="5" t="s">
        <v>46</v>
      </c>
      <c r="K5" s="5" t="s">
        <v>47</v>
      </c>
      <c r="L5" s="15" t="s">
        <v>51</v>
      </c>
      <c r="M5" s="15" t="s">
        <v>52</v>
      </c>
      <c r="N5" s="15" t="s">
        <v>53</v>
      </c>
      <c r="O5" s="16" t="s">
        <v>54</v>
      </c>
      <c r="P5" s="16" t="s">
        <v>55</v>
      </c>
      <c r="Q5" s="17" t="s">
        <v>56</v>
      </c>
      <c r="R5" s="17" t="s">
        <v>57</v>
      </c>
      <c r="S5" s="16" t="s">
        <v>58</v>
      </c>
      <c r="T5" s="15" t="s">
        <v>59</v>
      </c>
      <c r="U5" s="16" t="s">
        <v>60</v>
      </c>
      <c r="V5" s="16" t="s">
        <v>61</v>
      </c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</row>
    <row r="6" spans="1:62" x14ac:dyDescent="0.2">
      <c r="A6" s="19"/>
      <c r="B6" s="19"/>
      <c r="C6" s="19"/>
      <c r="D6" s="19"/>
      <c r="E6" s="19"/>
      <c r="F6" s="19"/>
      <c r="G6" s="19"/>
      <c r="H6" s="19"/>
      <c r="I6" s="20"/>
      <c r="J6" s="20"/>
      <c r="K6" s="20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</row>
    <row r="7" spans="1:62" x14ac:dyDescent="0.2">
      <c r="A7" s="22" t="s">
        <v>3</v>
      </c>
      <c r="B7" s="22"/>
      <c r="C7" s="23">
        <f>C8+C19+C47</f>
        <v>2809570</v>
      </c>
      <c r="D7" s="23">
        <f>D8+D19+D47</f>
        <v>2961198.1000000006</v>
      </c>
      <c r="E7" s="24">
        <f>IF(C7&gt;0,D7/C7*100,0)</f>
        <v>105.39684364511297</v>
      </c>
      <c r="F7" s="23">
        <f>F8+F19+F47</f>
        <v>2809570</v>
      </c>
      <c r="G7" s="23">
        <f>G8+G19+G47</f>
        <v>2961198.1000000006</v>
      </c>
      <c r="H7" s="23">
        <f>IF(F7&gt;0,G7/F7*100,0)</f>
        <v>105.39684364511297</v>
      </c>
      <c r="I7" s="23">
        <f>I8+I19+I47</f>
        <v>151628.09999999998</v>
      </c>
      <c r="J7" s="23">
        <f>J8+J19+J47</f>
        <v>175999.30000000005</v>
      </c>
      <c r="K7" s="23">
        <f>K8+K19+K47</f>
        <v>24371.200000000023</v>
      </c>
      <c r="L7" s="25"/>
      <c r="M7" s="26"/>
      <c r="N7" s="26"/>
      <c r="O7" s="26"/>
      <c r="P7" s="26"/>
      <c r="Q7" s="26"/>
      <c r="R7" s="26"/>
      <c r="S7" s="26"/>
      <c r="T7" s="26"/>
      <c r="U7" s="26"/>
      <c r="V7" s="26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</row>
    <row r="8" spans="1:62" x14ac:dyDescent="0.2">
      <c r="A8" s="22" t="s">
        <v>4</v>
      </c>
      <c r="B8" s="22"/>
      <c r="C8" s="24">
        <f>SUM(C9:C18)</f>
        <v>1575008</v>
      </c>
      <c r="D8" s="24">
        <f>SUM(D9:D18)</f>
        <v>1622320.4000000004</v>
      </c>
      <c r="E8" s="24">
        <f>IF(C8&gt;0,D8/C8*100,0)</f>
        <v>103.00394664662022</v>
      </c>
      <c r="F8" s="24">
        <f>SUM(F9:F18)</f>
        <v>1575008</v>
      </c>
      <c r="G8" s="24">
        <f>SUM(G9:G18)</f>
        <v>1622320.4000000004</v>
      </c>
      <c r="H8" s="24">
        <f t="shared" ref="H8:H71" si="0">IF(F8&gt;0,G8/F8*100,0)</f>
        <v>103.00394664662022</v>
      </c>
      <c r="I8" s="24">
        <f>SUM(I9:I18)</f>
        <v>47312.399999999994</v>
      </c>
      <c r="J8" s="24">
        <f>SUM(J9:J18)</f>
        <v>58089.300000000017</v>
      </c>
      <c r="K8" s="24">
        <f>SUM(K9:K18)</f>
        <v>10776.900000000023</v>
      </c>
      <c r="L8" s="27"/>
      <c r="M8" s="26"/>
      <c r="N8" s="26"/>
      <c r="O8" s="26"/>
      <c r="P8" s="26"/>
      <c r="Q8" s="26"/>
      <c r="R8" s="26"/>
      <c r="S8" s="26"/>
      <c r="T8" s="26"/>
      <c r="U8" s="26"/>
      <c r="V8" s="26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</row>
    <row r="9" spans="1:62" x14ac:dyDescent="0.2">
      <c r="A9" s="28" t="s">
        <v>5</v>
      </c>
      <c r="B9" s="28"/>
      <c r="C9" s="6">
        <v>531233</v>
      </c>
      <c r="D9" s="6">
        <v>520456.1</v>
      </c>
      <c r="E9" s="6">
        <f>D9/C9*100</f>
        <v>97.97134214177207</v>
      </c>
      <c r="F9" s="6">
        <v>531233</v>
      </c>
      <c r="G9" s="6">
        <v>520456.1</v>
      </c>
      <c r="H9" s="6">
        <f t="shared" si="0"/>
        <v>97.97134214177207</v>
      </c>
      <c r="I9" s="29">
        <f>G9-F9</f>
        <v>-10776.900000000023</v>
      </c>
      <c r="J9" s="29">
        <f>IF(I9&gt;0,I9,0)</f>
        <v>0</v>
      </c>
      <c r="K9" s="29">
        <f>IF(I9&lt;0,0-I9,0)</f>
        <v>10776.900000000023</v>
      </c>
      <c r="L9" s="30">
        <v>92.028679049396928</v>
      </c>
      <c r="M9" s="31">
        <v>92.875104777870916</v>
      </c>
      <c r="N9" s="30">
        <v>125</v>
      </c>
      <c r="O9" s="30">
        <v>95.092097011129823</v>
      </c>
      <c r="P9" s="32">
        <v>100</v>
      </c>
      <c r="Q9" s="26"/>
      <c r="R9" s="26"/>
      <c r="S9" s="31">
        <v>110.00918148641699</v>
      </c>
      <c r="T9" s="31">
        <v>94.830981205206868</v>
      </c>
      <c r="U9" s="31">
        <v>91.276595744680847</v>
      </c>
      <c r="V9" s="26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</row>
    <row r="10" spans="1:62" x14ac:dyDescent="0.2">
      <c r="A10" s="28" t="s">
        <v>6</v>
      </c>
      <c r="B10" s="28"/>
      <c r="C10" s="6">
        <v>466977</v>
      </c>
      <c r="D10" s="6">
        <v>469477.7</v>
      </c>
      <c r="E10" s="6">
        <f t="shared" ref="E10:E18" si="1">D10/C10*100</f>
        <v>100.53550817277939</v>
      </c>
      <c r="F10" s="6">
        <v>466977</v>
      </c>
      <c r="G10" s="6">
        <v>469477.7</v>
      </c>
      <c r="H10" s="6">
        <f t="shared" si="0"/>
        <v>100.53550817277939</v>
      </c>
      <c r="I10" s="29">
        <f t="shared" ref="I10:I18" si="2">G10-F10</f>
        <v>2500.7000000000116</v>
      </c>
      <c r="J10" s="29">
        <f t="shared" ref="J10:J73" si="3">IF(I10&gt;0,I10,0)</f>
        <v>2500.7000000000116</v>
      </c>
      <c r="K10" s="29">
        <f t="shared" ref="K10:K73" si="4">IF(I10&lt;0,0-I10,0)</f>
        <v>0</v>
      </c>
      <c r="L10" s="30">
        <v>97.467947047382651</v>
      </c>
      <c r="M10" s="31">
        <v>101.72413793103448</v>
      </c>
      <c r="N10" s="30">
        <v>116.66666666666667</v>
      </c>
      <c r="O10" s="30">
        <v>96.639515465020537</v>
      </c>
      <c r="P10" s="32">
        <v>100</v>
      </c>
      <c r="Q10" s="26"/>
      <c r="R10" s="26"/>
      <c r="S10" s="31">
        <v>88.955188238568979</v>
      </c>
      <c r="T10" s="31">
        <v>103.43577603893803</v>
      </c>
      <c r="U10" s="31">
        <v>34.523809523809526</v>
      </c>
      <c r="V10" s="26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</row>
    <row r="11" spans="1:62" x14ac:dyDescent="0.2">
      <c r="A11" s="28" t="s">
        <v>7</v>
      </c>
      <c r="B11" s="28"/>
      <c r="C11" s="6">
        <v>114735</v>
      </c>
      <c r="D11" s="6">
        <v>120562.1</v>
      </c>
      <c r="E11" s="6">
        <f t="shared" si="1"/>
        <v>105.07874667712555</v>
      </c>
      <c r="F11" s="6">
        <v>114735</v>
      </c>
      <c r="G11" s="6">
        <v>120562.1</v>
      </c>
      <c r="H11" s="6">
        <f t="shared" si="0"/>
        <v>105.07874667712555</v>
      </c>
      <c r="I11" s="29">
        <f t="shared" si="2"/>
        <v>5827.1000000000058</v>
      </c>
      <c r="J11" s="29">
        <f>IF(I11&gt;0,I11,0)</f>
        <v>5827.1000000000058</v>
      </c>
      <c r="K11" s="29">
        <f t="shared" si="4"/>
        <v>0</v>
      </c>
      <c r="L11" s="30">
        <v>101.37301837024273</v>
      </c>
      <c r="M11" s="31">
        <v>110.30837004405288</v>
      </c>
      <c r="N11" s="30">
        <v>149.99999999999997</v>
      </c>
      <c r="O11" s="30">
        <v>96.441226989189829</v>
      </c>
      <c r="P11" s="32">
        <v>100</v>
      </c>
      <c r="Q11" s="26"/>
      <c r="R11" s="26"/>
      <c r="S11" s="31">
        <v>114.83658823529413</v>
      </c>
      <c r="T11" s="31">
        <v>104.94570799207045</v>
      </c>
      <c r="U11" s="31">
        <v>30.75</v>
      </c>
      <c r="V11" s="26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</row>
    <row r="12" spans="1:62" x14ac:dyDescent="0.2">
      <c r="A12" s="28" t="s">
        <v>8</v>
      </c>
      <c r="B12" s="28"/>
      <c r="C12" s="6">
        <v>36944</v>
      </c>
      <c r="D12" s="6">
        <v>41277</v>
      </c>
      <c r="E12" s="6">
        <f t="shared" si="1"/>
        <v>111.72856214811605</v>
      </c>
      <c r="F12" s="6">
        <v>36944</v>
      </c>
      <c r="G12" s="6">
        <v>41277</v>
      </c>
      <c r="H12" s="6">
        <f t="shared" si="0"/>
        <v>111.72856214811605</v>
      </c>
      <c r="I12" s="29">
        <f t="shared" si="2"/>
        <v>4333</v>
      </c>
      <c r="J12" s="29">
        <f t="shared" si="3"/>
        <v>4333</v>
      </c>
      <c r="K12" s="29">
        <f t="shared" si="4"/>
        <v>0</v>
      </c>
      <c r="L12" s="30">
        <v>119.80303377926337</v>
      </c>
      <c r="M12" s="31">
        <v>95.785123966942152</v>
      </c>
      <c r="N12" s="30">
        <v>150</v>
      </c>
      <c r="O12" s="30">
        <v>99.826047772035764</v>
      </c>
      <c r="P12" s="32">
        <v>100</v>
      </c>
      <c r="Q12" s="26"/>
      <c r="R12" s="26"/>
      <c r="S12" s="31">
        <v>120.12746782094726</v>
      </c>
      <c r="T12" s="31">
        <v>103.38235588714224</v>
      </c>
      <c r="U12" s="31">
        <v>67.045454545454547</v>
      </c>
      <c r="V12" s="26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</row>
    <row r="13" spans="1:62" x14ac:dyDescent="0.2">
      <c r="A13" s="28" t="s">
        <v>9</v>
      </c>
      <c r="B13" s="28"/>
      <c r="C13" s="6">
        <v>112435</v>
      </c>
      <c r="D13" s="6">
        <v>133510.29999999999</v>
      </c>
      <c r="E13" s="6">
        <f t="shared" si="1"/>
        <v>118.74443011517766</v>
      </c>
      <c r="F13" s="6">
        <v>112435</v>
      </c>
      <c r="G13" s="6">
        <v>133510.29999999999</v>
      </c>
      <c r="H13" s="6">
        <f t="shared" si="0"/>
        <v>118.74443011517766</v>
      </c>
      <c r="I13" s="29">
        <f>G13-F13</f>
        <v>21075.299999999988</v>
      </c>
      <c r="J13" s="29">
        <f t="shared" si="3"/>
        <v>21075.299999999988</v>
      </c>
      <c r="K13" s="29">
        <f t="shared" si="4"/>
        <v>0</v>
      </c>
      <c r="L13" s="30">
        <v>111.234143441063</v>
      </c>
      <c r="M13" s="31">
        <v>106.43478260869566</v>
      </c>
      <c r="N13" s="30">
        <v>127.27272727272725</v>
      </c>
      <c r="O13" s="30">
        <v>151.37647142661726</v>
      </c>
      <c r="P13" s="32">
        <v>100</v>
      </c>
      <c r="Q13" s="26"/>
      <c r="R13" s="26"/>
      <c r="S13" s="31">
        <v>98.505136998769444</v>
      </c>
      <c r="T13" s="31">
        <v>157.1260408946244</v>
      </c>
      <c r="U13" s="31">
        <v>199.75609756097563</v>
      </c>
      <c r="V13" s="26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</row>
    <row r="14" spans="1:62" x14ac:dyDescent="0.2">
      <c r="A14" s="28" t="s">
        <v>10</v>
      </c>
      <c r="B14" s="28"/>
      <c r="C14" s="6">
        <v>38975</v>
      </c>
      <c r="D14" s="6">
        <v>39889.300000000003</v>
      </c>
      <c r="E14" s="6">
        <f t="shared" si="1"/>
        <v>102.34586273252087</v>
      </c>
      <c r="F14" s="6">
        <v>38975</v>
      </c>
      <c r="G14" s="6">
        <v>39889.300000000003</v>
      </c>
      <c r="H14" s="6">
        <f t="shared" si="0"/>
        <v>102.34586273252087</v>
      </c>
      <c r="I14" s="29">
        <f t="shared" si="2"/>
        <v>914.30000000000291</v>
      </c>
      <c r="J14" s="29">
        <f t="shared" si="3"/>
        <v>914.30000000000291</v>
      </c>
      <c r="K14" s="29">
        <f t="shared" si="4"/>
        <v>0</v>
      </c>
      <c r="L14" s="30">
        <v>101.91125257954674</v>
      </c>
      <c r="M14" s="31">
        <v>105.81180811808117</v>
      </c>
      <c r="N14" s="30">
        <v>133.33333333333334</v>
      </c>
      <c r="O14" s="30">
        <v>90.140414284124233</v>
      </c>
      <c r="P14" s="32">
        <v>100</v>
      </c>
      <c r="Q14" s="26"/>
      <c r="R14" s="26"/>
      <c r="S14" s="31">
        <v>76.982512576348654</v>
      </c>
      <c r="T14" s="31">
        <v>100.01120213611881</v>
      </c>
      <c r="U14" s="31">
        <v>107.31707317073172</v>
      </c>
      <c r="V14" s="26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</row>
    <row r="15" spans="1:62" x14ac:dyDescent="0.2">
      <c r="A15" s="28" t="s">
        <v>11</v>
      </c>
      <c r="B15" s="28"/>
      <c r="C15" s="6">
        <v>92744</v>
      </c>
      <c r="D15" s="6">
        <v>97451.5</v>
      </c>
      <c r="E15" s="6">
        <f t="shared" si="1"/>
        <v>105.07580005175537</v>
      </c>
      <c r="F15" s="6">
        <v>92744</v>
      </c>
      <c r="G15" s="6">
        <v>97451.5</v>
      </c>
      <c r="H15" s="6">
        <f t="shared" si="0"/>
        <v>105.07580005175537</v>
      </c>
      <c r="I15" s="29">
        <f t="shared" si="2"/>
        <v>4707.5</v>
      </c>
      <c r="J15" s="29">
        <f t="shared" si="3"/>
        <v>4707.5</v>
      </c>
      <c r="K15" s="29">
        <f t="shared" si="4"/>
        <v>0</v>
      </c>
      <c r="L15" s="30">
        <v>101.4844346424633</v>
      </c>
      <c r="M15" s="31">
        <v>100.99728014505894</v>
      </c>
      <c r="N15" s="30">
        <v>109.09090909090908</v>
      </c>
      <c r="O15" s="30">
        <v>107.3040176404418</v>
      </c>
      <c r="P15" s="32">
        <v>100</v>
      </c>
      <c r="Q15" s="26"/>
      <c r="R15" s="26"/>
      <c r="S15" s="31">
        <v>108.96280099081694</v>
      </c>
      <c r="T15" s="31">
        <v>109.07273475627683</v>
      </c>
      <c r="U15" s="31">
        <v>56.444444444444443</v>
      </c>
      <c r="V15" s="2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</row>
    <row r="16" spans="1:62" x14ac:dyDescent="0.2">
      <c r="A16" s="28" t="s">
        <v>12</v>
      </c>
      <c r="B16" s="28"/>
      <c r="C16" s="6">
        <v>57497</v>
      </c>
      <c r="D16" s="6">
        <v>59922</v>
      </c>
      <c r="E16" s="6">
        <f t="shared" si="1"/>
        <v>104.21761135363585</v>
      </c>
      <c r="F16" s="6">
        <v>57497</v>
      </c>
      <c r="G16" s="6">
        <v>59922</v>
      </c>
      <c r="H16" s="6">
        <f t="shared" si="0"/>
        <v>104.21761135363585</v>
      </c>
      <c r="I16" s="29">
        <f t="shared" si="2"/>
        <v>2425</v>
      </c>
      <c r="J16" s="29">
        <f>IF(I16&gt;0,I16,0)</f>
        <v>2425</v>
      </c>
      <c r="K16" s="29">
        <f t="shared" si="4"/>
        <v>0</v>
      </c>
      <c r="L16" s="30">
        <v>96.496764503153202</v>
      </c>
      <c r="M16" s="31">
        <v>103.31838565022422</v>
      </c>
      <c r="N16" s="30">
        <v>113.33333333333333</v>
      </c>
      <c r="O16" s="30">
        <v>96.291704940152982</v>
      </c>
      <c r="P16" s="32">
        <v>100</v>
      </c>
      <c r="Q16" s="26"/>
      <c r="R16" s="26"/>
      <c r="S16" s="31">
        <v>132.15047786404631</v>
      </c>
      <c r="T16" s="31">
        <v>104.04222743817819</v>
      </c>
      <c r="U16" s="31">
        <v>41.333333333333336</v>
      </c>
      <c r="V16" s="2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</row>
    <row r="17" spans="1:62" x14ac:dyDescent="0.2">
      <c r="A17" s="28" t="s">
        <v>13</v>
      </c>
      <c r="B17" s="28"/>
      <c r="C17" s="6">
        <v>73438</v>
      </c>
      <c r="D17" s="6">
        <v>83275.600000000006</v>
      </c>
      <c r="E17" s="6">
        <f t="shared" si="1"/>
        <v>113.39578964568753</v>
      </c>
      <c r="F17" s="6">
        <v>73438</v>
      </c>
      <c r="G17" s="6">
        <v>83275.600000000006</v>
      </c>
      <c r="H17" s="6">
        <f t="shared" si="0"/>
        <v>113.39578964568753</v>
      </c>
      <c r="I17" s="29">
        <f t="shared" si="2"/>
        <v>9837.6000000000058</v>
      </c>
      <c r="J17" s="29">
        <f t="shared" si="3"/>
        <v>9837.6000000000058</v>
      </c>
      <c r="K17" s="29">
        <f t="shared" si="4"/>
        <v>0</v>
      </c>
      <c r="L17" s="30">
        <v>112.33508725722319</v>
      </c>
      <c r="M17" s="31">
        <v>103.09734513274336</v>
      </c>
      <c r="N17" s="30">
        <v>162.5</v>
      </c>
      <c r="O17" s="30">
        <v>91.617989313292057</v>
      </c>
      <c r="P17" s="32">
        <v>100</v>
      </c>
      <c r="Q17" s="26"/>
      <c r="R17" s="26"/>
      <c r="S17" s="31">
        <v>151.02985074626864</v>
      </c>
      <c r="T17" s="31">
        <v>122.82590139785093</v>
      </c>
      <c r="U17" s="31">
        <v>105.23809523809524</v>
      </c>
      <c r="V17" s="26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</row>
    <row r="18" spans="1:62" x14ac:dyDescent="0.2">
      <c r="A18" s="28" t="s">
        <v>14</v>
      </c>
      <c r="B18" s="28"/>
      <c r="C18" s="6">
        <v>50030</v>
      </c>
      <c r="D18" s="6">
        <v>56498.8</v>
      </c>
      <c r="E18" s="6">
        <f t="shared" si="1"/>
        <v>112.92984209474315</v>
      </c>
      <c r="F18" s="6">
        <v>50030</v>
      </c>
      <c r="G18" s="6">
        <v>56498.8</v>
      </c>
      <c r="H18" s="6">
        <f t="shared" si="0"/>
        <v>112.92984209474315</v>
      </c>
      <c r="I18" s="29">
        <f t="shared" si="2"/>
        <v>6468.8000000000029</v>
      </c>
      <c r="J18" s="29">
        <f t="shared" si="3"/>
        <v>6468.8000000000029</v>
      </c>
      <c r="K18" s="29">
        <f t="shared" si="4"/>
        <v>0</v>
      </c>
      <c r="L18" s="30">
        <v>113.68515000811369</v>
      </c>
      <c r="M18" s="31">
        <v>102.22222222222221</v>
      </c>
      <c r="N18" s="30">
        <v>127.27272727272725</v>
      </c>
      <c r="O18" s="30">
        <v>94.160265637328195</v>
      </c>
      <c r="P18" s="32">
        <v>100</v>
      </c>
      <c r="Q18" s="26"/>
      <c r="R18" s="26"/>
      <c r="S18" s="31">
        <v>38.336395894056515</v>
      </c>
      <c r="T18" s="31">
        <v>131.91040305010893</v>
      </c>
      <c r="U18" s="31">
        <v>91.363636363636374</v>
      </c>
      <c r="V18" s="2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</row>
    <row r="19" spans="1:62" ht="24" x14ac:dyDescent="0.2">
      <c r="A19" s="22" t="s">
        <v>15</v>
      </c>
      <c r="B19" s="22"/>
      <c r="C19" s="24">
        <f>SUM(C20:C46)</f>
        <v>880114</v>
      </c>
      <c r="D19" s="24">
        <f>SUM(D20:D46)</f>
        <v>956599.9</v>
      </c>
      <c r="E19" s="24">
        <f>IF(C19&gt;0,D19/C19*100,0)</f>
        <v>108.69045373667502</v>
      </c>
      <c r="F19" s="24">
        <f>SUM(F20:F46)</f>
        <v>880114</v>
      </c>
      <c r="G19" s="24">
        <f>SUM(G20:G46)</f>
        <v>956599.9</v>
      </c>
      <c r="H19" s="24">
        <f t="shared" si="0"/>
        <v>108.69045373667502</v>
      </c>
      <c r="I19" s="24">
        <f>SUM(I20:I46)</f>
        <v>76485.899999999994</v>
      </c>
      <c r="J19" s="24">
        <f>SUM(J20:J46)</f>
        <v>77180.200000000012</v>
      </c>
      <c r="K19" s="24">
        <f>SUM(K20:K46)</f>
        <v>694.29999999999927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</row>
    <row r="20" spans="1:62" x14ac:dyDescent="0.2">
      <c r="A20" s="28" t="s">
        <v>16</v>
      </c>
      <c r="B20" s="28" t="s">
        <v>62</v>
      </c>
      <c r="C20" s="6">
        <v>25333</v>
      </c>
      <c r="D20" s="6">
        <v>27633.599999999999</v>
      </c>
      <c r="E20" s="6">
        <f t="shared" ref="E20:E46" si="5">D20/C20*100</f>
        <v>109.08143528204317</v>
      </c>
      <c r="F20" s="6">
        <v>25333</v>
      </c>
      <c r="G20" s="6">
        <v>27633.599999999999</v>
      </c>
      <c r="H20" s="6">
        <f t="shared" si="0"/>
        <v>109.08143528204317</v>
      </c>
      <c r="I20" s="29">
        <f t="shared" ref="I20:I46" si="6">G20-F20</f>
        <v>2300.5999999999985</v>
      </c>
      <c r="J20" s="29">
        <f t="shared" si="3"/>
        <v>2300.5999999999985</v>
      </c>
      <c r="K20" s="29">
        <f t="shared" si="4"/>
        <v>0</v>
      </c>
      <c r="L20" s="30">
        <v>128.36043576155927</v>
      </c>
      <c r="M20" s="31">
        <v>105.3174603174603</v>
      </c>
      <c r="N20" s="30">
        <v>119.04761904761905</v>
      </c>
      <c r="O20" s="30">
        <v>84.10460982125845</v>
      </c>
      <c r="P20" s="32">
        <v>100</v>
      </c>
      <c r="Q20" s="30">
        <v>80.019329896907223</v>
      </c>
      <c r="R20" s="30">
        <v>103.04783950617285</v>
      </c>
      <c r="S20" s="31">
        <v>96.870579710144938</v>
      </c>
      <c r="T20" s="31">
        <v>131.56477013026046</v>
      </c>
      <c r="U20" s="31">
        <v>72.444444444444443</v>
      </c>
      <c r="V20" s="30">
        <v>111.46233382570163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</row>
    <row r="21" spans="1:62" x14ac:dyDescent="0.2">
      <c r="A21" s="28" t="s">
        <v>17</v>
      </c>
      <c r="B21" s="28" t="s">
        <v>63</v>
      </c>
      <c r="C21" s="6">
        <v>38589</v>
      </c>
      <c r="D21" s="6">
        <v>38728.1</v>
      </c>
      <c r="E21" s="6">
        <f t="shared" si="5"/>
        <v>100.36046541760606</v>
      </c>
      <c r="F21" s="6">
        <v>38589</v>
      </c>
      <c r="G21" s="6">
        <v>38728.1</v>
      </c>
      <c r="H21" s="6">
        <f t="shared" si="0"/>
        <v>100.36046541760606</v>
      </c>
      <c r="I21" s="29">
        <f t="shared" si="6"/>
        <v>139.09999999999854</v>
      </c>
      <c r="J21" s="29">
        <f t="shared" si="3"/>
        <v>139.09999999999854</v>
      </c>
      <c r="K21" s="29">
        <f t="shared" si="4"/>
        <v>0</v>
      </c>
      <c r="L21" s="30">
        <v>99.859840908090547</v>
      </c>
      <c r="M21" s="31">
        <v>97.637130801687761</v>
      </c>
      <c r="N21" s="30">
        <v>144.44444444444443</v>
      </c>
      <c r="O21" s="30">
        <v>99.941587177486795</v>
      </c>
      <c r="P21" s="32">
        <v>100</v>
      </c>
      <c r="Q21" s="30">
        <v>100.95474105797857</v>
      </c>
      <c r="R21" s="30">
        <v>105.64040101189917</v>
      </c>
      <c r="S21" s="31">
        <v>70.989675711449379</v>
      </c>
      <c r="T21" s="31">
        <v>143.98535152801057</v>
      </c>
      <c r="U21" s="31">
        <v>61.041666666666671</v>
      </c>
      <c r="V21" s="30">
        <v>103.50332594235032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</row>
    <row r="22" spans="1:62" x14ac:dyDescent="0.2">
      <c r="A22" s="28" t="s">
        <v>18</v>
      </c>
      <c r="B22" s="28" t="s">
        <v>64</v>
      </c>
      <c r="C22" s="6">
        <v>23210</v>
      </c>
      <c r="D22" s="6">
        <v>28309.7</v>
      </c>
      <c r="E22" s="6">
        <f t="shared" si="5"/>
        <v>121.97199482981473</v>
      </c>
      <c r="F22" s="6">
        <v>23210</v>
      </c>
      <c r="G22" s="6">
        <v>28309.7</v>
      </c>
      <c r="H22" s="6">
        <f t="shared" si="0"/>
        <v>121.97199482981473</v>
      </c>
      <c r="I22" s="29">
        <f t="shared" si="6"/>
        <v>5099.7000000000007</v>
      </c>
      <c r="J22" s="29">
        <f t="shared" si="3"/>
        <v>5099.7000000000007</v>
      </c>
      <c r="K22" s="29">
        <f t="shared" si="4"/>
        <v>0</v>
      </c>
      <c r="L22" s="30">
        <v>385.2721809826794</v>
      </c>
      <c r="M22" s="31">
        <v>119.89198919891987</v>
      </c>
      <c r="N22" s="30">
        <v>136.84210526315789</v>
      </c>
      <c r="O22" s="30">
        <v>92.053383177329977</v>
      </c>
      <c r="P22" s="32">
        <v>100</v>
      </c>
      <c r="Q22" s="30">
        <v>134.05228274151148</v>
      </c>
      <c r="R22" s="30">
        <v>95.588942752470103</v>
      </c>
      <c r="S22" s="31">
        <v>330.65170413617926</v>
      </c>
      <c r="T22" s="31">
        <v>101.74893286703876</v>
      </c>
      <c r="U22" s="31">
        <v>76.226415094339615</v>
      </c>
      <c r="V22" s="30">
        <v>98.563869992441425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</row>
    <row r="23" spans="1:62" x14ac:dyDescent="0.2">
      <c r="A23" s="28" t="s">
        <v>19</v>
      </c>
      <c r="B23" s="28" t="s">
        <v>65</v>
      </c>
      <c r="C23" s="6">
        <v>29432</v>
      </c>
      <c r="D23" s="6">
        <v>29805.4</v>
      </c>
      <c r="E23" s="6">
        <f t="shared" si="5"/>
        <v>101.26868714324546</v>
      </c>
      <c r="F23" s="6">
        <v>29432</v>
      </c>
      <c r="G23" s="6">
        <v>29805.4</v>
      </c>
      <c r="H23" s="6">
        <f t="shared" si="0"/>
        <v>101.26868714324546</v>
      </c>
      <c r="I23" s="29">
        <f t="shared" si="6"/>
        <v>373.40000000000146</v>
      </c>
      <c r="J23" s="29">
        <f t="shared" si="3"/>
        <v>373.40000000000146</v>
      </c>
      <c r="K23" s="29">
        <f t="shared" si="4"/>
        <v>0</v>
      </c>
      <c r="L23" s="30">
        <v>111.00030830666236</v>
      </c>
      <c r="M23" s="31">
        <v>88.440221694378479</v>
      </c>
      <c r="N23" s="30">
        <v>107.40740740740739</v>
      </c>
      <c r="O23" s="30">
        <v>93.5297103575395</v>
      </c>
      <c r="P23" s="32">
        <v>100</v>
      </c>
      <c r="Q23" s="30">
        <v>87.987620389403418</v>
      </c>
      <c r="R23" s="30">
        <v>115.33877038895861</v>
      </c>
      <c r="S23" s="31">
        <v>76.160711336233007</v>
      </c>
      <c r="T23" s="31">
        <v>127.55005392462675</v>
      </c>
      <c r="U23" s="31">
        <v>19.777777777777779</v>
      </c>
      <c r="V23" s="30">
        <v>100.22918258212377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</row>
    <row r="24" spans="1:62" x14ac:dyDescent="0.2">
      <c r="A24" s="28" t="s">
        <v>20</v>
      </c>
      <c r="B24" s="28" t="s">
        <v>66</v>
      </c>
      <c r="C24" s="6">
        <v>50968</v>
      </c>
      <c r="D24" s="6">
        <v>57499</v>
      </c>
      <c r="E24" s="6">
        <f t="shared" si="5"/>
        <v>112.81392246115209</v>
      </c>
      <c r="F24" s="6">
        <v>50968</v>
      </c>
      <c r="G24" s="6">
        <v>57499</v>
      </c>
      <c r="H24" s="6">
        <f t="shared" si="0"/>
        <v>112.81392246115209</v>
      </c>
      <c r="I24" s="29">
        <f t="shared" si="6"/>
        <v>6531</v>
      </c>
      <c r="J24" s="29">
        <f t="shared" si="3"/>
        <v>6531</v>
      </c>
      <c r="K24" s="29">
        <f t="shared" si="4"/>
        <v>0</v>
      </c>
      <c r="L24" s="30">
        <v>101.24163343039703</v>
      </c>
      <c r="M24" s="31">
        <v>100.49180327868852</v>
      </c>
      <c r="N24" s="30">
        <v>216.66666666666666</v>
      </c>
      <c r="O24" s="30">
        <v>103.20152054258335</v>
      </c>
      <c r="P24" s="32">
        <v>100</v>
      </c>
      <c r="Q24" s="30">
        <v>133.89327320556183</v>
      </c>
      <c r="R24" s="30">
        <v>128.78927911275414</v>
      </c>
      <c r="S24" s="31">
        <v>103.62411528950287</v>
      </c>
      <c r="T24" s="31">
        <v>122.21523849430827</v>
      </c>
      <c r="U24" s="31">
        <v>92.10526315789474</v>
      </c>
      <c r="V24" s="30">
        <v>110.3948772678762</v>
      </c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">
      <c r="A25" s="28" t="s">
        <v>21</v>
      </c>
      <c r="B25" s="28" t="s">
        <v>67</v>
      </c>
      <c r="C25" s="6">
        <v>45722</v>
      </c>
      <c r="D25" s="6">
        <v>46151.8</v>
      </c>
      <c r="E25" s="6">
        <f t="shared" si="5"/>
        <v>100.94002887012816</v>
      </c>
      <c r="F25" s="6">
        <v>45722</v>
      </c>
      <c r="G25" s="6">
        <v>46151.8</v>
      </c>
      <c r="H25" s="6">
        <f t="shared" si="0"/>
        <v>100.94002887012816</v>
      </c>
      <c r="I25" s="29">
        <f t="shared" si="6"/>
        <v>429.80000000000291</v>
      </c>
      <c r="J25" s="29">
        <f t="shared" si="3"/>
        <v>429.80000000000291</v>
      </c>
      <c r="K25" s="29">
        <f t="shared" si="4"/>
        <v>0</v>
      </c>
      <c r="L25" s="30">
        <v>97.520535030895886</v>
      </c>
      <c r="M25" s="31">
        <v>103.90625</v>
      </c>
      <c r="N25" s="30">
        <v>123.80952380952381</v>
      </c>
      <c r="O25" s="30">
        <v>84.444673602613761</v>
      </c>
      <c r="P25" s="32">
        <v>100</v>
      </c>
      <c r="Q25" s="30">
        <v>106.21774039380615</v>
      </c>
      <c r="R25" s="30">
        <v>117.21830985915493</v>
      </c>
      <c r="S25" s="31">
        <v>44.087027914614126</v>
      </c>
      <c r="T25" s="31">
        <v>99.094308407822879</v>
      </c>
      <c r="U25" s="31">
        <v>94.324324324324323</v>
      </c>
      <c r="V25" s="30">
        <v>100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2" x14ac:dyDescent="0.2">
      <c r="A26" s="28" t="s">
        <v>22</v>
      </c>
      <c r="B26" s="28" t="s">
        <v>68</v>
      </c>
      <c r="C26" s="6">
        <v>31977</v>
      </c>
      <c r="D26" s="6">
        <v>35972.6</v>
      </c>
      <c r="E26" s="6">
        <f t="shared" si="5"/>
        <v>112.49523094724331</v>
      </c>
      <c r="F26" s="6">
        <v>31977</v>
      </c>
      <c r="G26" s="6">
        <v>35972.6</v>
      </c>
      <c r="H26" s="6">
        <f t="shared" si="0"/>
        <v>112.49523094724331</v>
      </c>
      <c r="I26" s="29">
        <f t="shared" si="6"/>
        <v>3995.5999999999985</v>
      </c>
      <c r="J26" s="29">
        <f t="shared" si="3"/>
        <v>3995.5999999999985</v>
      </c>
      <c r="K26" s="29">
        <f t="shared" si="4"/>
        <v>0</v>
      </c>
      <c r="L26" s="30">
        <v>89.582926177397098</v>
      </c>
      <c r="M26" s="31">
        <v>109.05172413793103</v>
      </c>
      <c r="N26" s="30">
        <v>100</v>
      </c>
      <c r="O26" s="30">
        <v>72.069274780776624</v>
      </c>
      <c r="P26" s="32">
        <v>100</v>
      </c>
      <c r="Q26" s="30">
        <v>100.61640966306928</v>
      </c>
      <c r="R26" s="30">
        <v>133.29642293332932</v>
      </c>
      <c r="S26" s="31">
        <v>231.71380834958444</v>
      </c>
      <c r="T26" s="31">
        <v>113.69970902558693</v>
      </c>
      <c r="U26" s="31">
        <v>93.409090909090907</v>
      </c>
      <c r="V26" s="30">
        <v>114.50507914008976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</row>
    <row r="27" spans="1:62" x14ac:dyDescent="0.2">
      <c r="A27" s="28" t="s">
        <v>23</v>
      </c>
      <c r="B27" s="28" t="s">
        <v>69</v>
      </c>
      <c r="C27" s="6">
        <v>14317</v>
      </c>
      <c r="D27" s="6">
        <v>16300.8</v>
      </c>
      <c r="E27" s="6">
        <f t="shared" si="5"/>
        <v>113.85625480198365</v>
      </c>
      <c r="F27" s="6">
        <v>14317</v>
      </c>
      <c r="G27" s="6">
        <v>16300.8</v>
      </c>
      <c r="H27" s="6">
        <f t="shared" si="0"/>
        <v>113.85625480198365</v>
      </c>
      <c r="I27" s="29">
        <f t="shared" si="6"/>
        <v>1983.7999999999993</v>
      </c>
      <c r="J27" s="29">
        <f t="shared" si="3"/>
        <v>1983.7999999999993</v>
      </c>
      <c r="K27" s="29">
        <f t="shared" si="4"/>
        <v>0</v>
      </c>
      <c r="L27" s="30">
        <v>118.89565438844258</v>
      </c>
      <c r="M27" s="31">
        <v>105.57522123893806</v>
      </c>
      <c r="N27" s="30">
        <v>146.15384615384613</v>
      </c>
      <c r="O27" s="30">
        <v>97.664492072262448</v>
      </c>
      <c r="P27" s="32">
        <v>100</v>
      </c>
      <c r="Q27" s="30">
        <v>101.96548418024931</v>
      </c>
      <c r="R27" s="30">
        <v>127.47169811320755</v>
      </c>
      <c r="S27" s="31">
        <v>135.82876712328766</v>
      </c>
      <c r="T27" s="31">
        <v>137.67441860465118</v>
      </c>
      <c r="U27" s="31">
        <v>46.521739130434781</v>
      </c>
      <c r="V27" s="30">
        <v>78.713826366559488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1:62" x14ac:dyDescent="0.2">
      <c r="A28" s="28" t="s">
        <v>24</v>
      </c>
      <c r="B28" s="28" t="s">
        <v>70</v>
      </c>
      <c r="C28" s="6">
        <v>44535</v>
      </c>
      <c r="D28" s="6">
        <v>49854.1</v>
      </c>
      <c r="E28" s="6">
        <f t="shared" si="5"/>
        <v>111.94363983383855</v>
      </c>
      <c r="F28" s="6">
        <v>44535</v>
      </c>
      <c r="G28" s="6">
        <v>49854.1</v>
      </c>
      <c r="H28" s="6">
        <f t="shared" si="0"/>
        <v>111.94363983383855</v>
      </c>
      <c r="I28" s="29">
        <f t="shared" si="6"/>
        <v>5319.0999999999985</v>
      </c>
      <c r="J28" s="29">
        <f t="shared" si="3"/>
        <v>5319.0999999999985</v>
      </c>
      <c r="K28" s="29">
        <f t="shared" si="4"/>
        <v>0</v>
      </c>
      <c r="L28" s="30">
        <v>132.46642198194621</v>
      </c>
      <c r="M28" s="31">
        <v>104.19753086419752</v>
      </c>
      <c r="N28" s="30">
        <v>147.61904761904762</v>
      </c>
      <c r="O28" s="30">
        <v>108.51232467261045</v>
      </c>
      <c r="P28" s="32">
        <v>100</v>
      </c>
      <c r="Q28" s="30">
        <v>96.209391135972453</v>
      </c>
      <c r="R28" s="30">
        <v>109.27085023623361</v>
      </c>
      <c r="S28" s="31">
        <v>143.83500000000001</v>
      </c>
      <c r="T28" s="31">
        <v>138.20628690173831</v>
      </c>
      <c r="U28" s="31">
        <v>95.63636363636364</v>
      </c>
      <c r="V28" s="30">
        <v>104.92066680056236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x14ac:dyDescent="0.2">
      <c r="A29" s="28" t="s">
        <v>25</v>
      </c>
      <c r="B29" s="28" t="s">
        <v>71</v>
      </c>
      <c r="C29" s="6">
        <v>13473</v>
      </c>
      <c r="D29" s="6">
        <v>16338.6</v>
      </c>
      <c r="E29" s="6">
        <f t="shared" si="5"/>
        <v>121.26920507682031</v>
      </c>
      <c r="F29" s="6">
        <v>13473</v>
      </c>
      <c r="G29" s="6">
        <v>16338.6</v>
      </c>
      <c r="H29" s="6">
        <f t="shared" si="0"/>
        <v>121.26920507682031</v>
      </c>
      <c r="I29" s="29">
        <f t="shared" si="6"/>
        <v>2865.6000000000004</v>
      </c>
      <c r="J29" s="29">
        <f t="shared" si="3"/>
        <v>2865.6000000000004</v>
      </c>
      <c r="K29" s="29">
        <f t="shared" si="4"/>
        <v>0</v>
      </c>
      <c r="L29" s="30">
        <v>128.86498472822637</v>
      </c>
      <c r="M29" s="31">
        <v>100.50847457627118</v>
      </c>
      <c r="N29" s="30">
        <v>119.04761904761905</v>
      </c>
      <c r="O29" s="30">
        <v>118.42644638871238</v>
      </c>
      <c r="P29" s="32">
        <v>100</v>
      </c>
      <c r="Q29" s="30">
        <v>111.68892565890557</v>
      </c>
      <c r="R29" s="30">
        <v>180.62200956937798</v>
      </c>
      <c r="S29" s="31">
        <v>210.44323011536127</v>
      </c>
      <c r="T29" s="31">
        <v>108.18863244176013</v>
      </c>
      <c r="U29" s="31">
        <v>68.2</v>
      </c>
      <c r="V29" s="30">
        <v>108.04597701149426</v>
      </c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</row>
    <row r="30" spans="1:62" x14ac:dyDescent="0.2">
      <c r="A30" s="28" t="s">
        <v>26</v>
      </c>
      <c r="B30" s="28" t="s">
        <v>72</v>
      </c>
      <c r="C30" s="6">
        <v>17595</v>
      </c>
      <c r="D30" s="6">
        <v>20253.7</v>
      </c>
      <c r="E30" s="6">
        <f t="shared" si="5"/>
        <v>115.11054276783177</v>
      </c>
      <c r="F30" s="6">
        <v>17595</v>
      </c>
      <c r="G30" s="6">
        <v>20253.7</v>
      </c>
      <c r="H30" s="6">
        <f t="shared" si="0"/>
        <v>115.11054276783177</v>
      </c>
      <c r="I30" s="29">
        <f t="shared" si="6"/>
        <v>2658.7000000000007</v>
      </c>
      <c r="J30" s="29">
        <f t="shared" si="3"/>
        <v>2658.7000000000007</v>
      </c>
      <c r="K30" s="29">
        <f t="shared" si="4"/>
        <v>0</v>
      </c>
      <c r="L30" s="30">
        <v>133.65597804611409</v>
      </c>
      <c r="M30" s="31">
        <v>103.91304347826087</v>
      </c>
      <c r="N30" s="30">
        <v>155.55555555555554</v>
      </c>
      <c r="O30" s="30">
        <v>114.1157470221887</v>
      </c>
      <c r="P30" s="32">
        <v>100</v>
      </c>
      <c r="Q30" s="30">
        <v>108.4041881706457</v>
      </c>
      <c r="R30" s="30">
        <v>103.31572341729665</v>
      </c>
      <c r="S30" s="31">
        <v>200.90632258064517</v>
      </c>
      <c r="T30" s="31">
        <v>115.01927040760084</v>
      </c>
      <c r="U30" s="31">
        <v>88.039215686274503</v>
      </c>
      <c r="V30" s="30">
        <v>101.88164712298882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</row>
    <row r="31" spans="1:62" x14ac:dyDescent="0.2">
      <c r="A31" s="28" t="s">
        <v>27</v>
      </c>
      <c r="B31" s="28" t="s">
        <v>73</v>
      </c>
      <c r="C31" s="6">
        <v>25025</v>
      </c>
      <c r="D31" s="6">
        <v>29430.9</v>
      </c>
      <c r="E31" s="6">
        <f t="shared" si="5"/>
        <v>117.60599400599401</v>
      </c>
      <c r="F31" s="6">
        <v>25025</v>
      </c>
      <c r="G31" s="6">
        <v>29430.9</v>
      </c>
      <c r="H31" s="6">
        <f t="shared" si="0"/>
        <v>117.60599400599401</v>
      </c>
      <c r="I31" s="29">
        <f t="shared" si="6"/>
        <v>4405.9000000000015</v>
      </c>
      <c r="J31" s="29">
        <f t="shared" si="3"/>
        <v>4405.9000000000015</v>
      </c>
      <c r="K31" s="29">
        <f t="shared" si="4"/>
        <v>0</v>
      </c>
      <c r="L31" s="30">
        <v>141.42388908894489</v>
      </c>
      <c r="M31" s="31">
        <v>96.529680365296812</v>
      </c>
      <c r="N31" s="30">
        <v>185.71428571428575</v>
      </c>
      <c r="O31" s="30">
        <v>88.133881483260808</v>
      </c>
      <c r="P31" s="32">
        <v>100</v>
      </c>
      <c r="Q31" s="30">
        <v>111.74682395644284</v>
      </c>
      <c r="R31" s="30">
        <v>149.26128855034375</v>
      </c>
      <c r="S31" s="31">
        <v>495.90912335298566</v>
      </c>
      <c r="T31" s="31">
        <v>115.559907934441</v>
      </c>
      <c r="U31" s="31">
        <v>80.749999999999986</v>
      </c>
      <c r="V31" s="30">
        <v>85.650118203309688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x14ac:dyDescent="0.2">
      <c r="A32" s="28" t="s">
        <v>28</v>
      </c>
      <c r="B32" s="28" t="s">
        <v>74</v>
      </c>
      <c r="C32" s="6">
        <v>21753</v>
      </c>
      <c r="D32" s="6">
        <v>23458.799999999999</v>
      </c>
      <c r="E32" s="6">
        <f t="shared" si="5"/>
        <v>107.84167701006757</v>
      </c>
      <c r="F32" s="6">
        <v>21753</v>
      </c>
      <c r="G32" s="6">
        <v>23458.799999999999</v>
      </c>
      <c r="H32" s="6">
        <f t="shared" si="0"/>
        <v>107.84167701006757</v>
      </c>
      <c r="I32" s="29">
        <f t="shared" si="6"/>
        <v>1705.7999999999993</v>
      </c>
      <c r="J32" s="29">
        <f t="shared" si="3"/>
        <v>1705.7999999999993</v>
      </c>
      <c r="K32" s="29">
        <f t="shared" si="4"/>
        <v>0</v>
      </c>
      <c r="L32" s="30">
        <v>100.82371050919225</v>
      </c>
      <c r="M32" s="31">
        <v>117.14031971580819</v>
      </c>
      <c r="N32" s="30">
        <v>166.66666666666669</v>
      </c>
      <c r="O32" s="30">
        <v>122.60720636370115</v>
      </c>
      <c r="P32" s="32">
        <v>100</v>
      </c>
      <c r="Q32" s="30">
        <v>75.277591583364895</v>
      </c>
      <c r="R32" s="30">
        <v>77.827476038338659</v>
      </c>
      <c r="S32" s="31">
        <v>138.64248704663214</v>
      </c>
      <c r="T32" s="31">
        <v>148.62851234642986</v>
      </c>
      <c r="U32" s="31">
        <v>72.432432432432435</v>
      </c>
      <c r="V32" s="30">
        <v>91.765741963892552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x14ac:dyDescent="0.2">
      <c r="A33" s="28" t="s">
        <v>29</v>
      </c>
      <c r="B33" s="28" t="s">
        <v>75</v>
      </c>
      <c r="C33" s="6">
        <v>42854</v>
      </c>
      <c r="D33" s="6">
        <v>46388.4</v>
      </c>
      <c r="E33" s="6">
        <f t="shared" si="5"/>
        <v>108.24753815279789</v>
      </c>
      <c r="F33" s="6">
        <v>42854</v>
      </c>
      <c r="G33" s="6">
        <v>46388.4</v>
      </c>
      <c r="H33" s="6">
        <f t="shared" si="0"/>
        <v>108.24753815279789</v>
      </c>
      <c r="I33" s="29">
        <f t="shared" si="6"/>
        <v>3534.4000000000015</v>
      </c>
      <c r="J33" s="29">
        <f t="shared" si="3"/>
        <v>3534.4000000000015</v>
      </c>
      <c r="K33" s="29">
        <f t="shared" si="4"/>
        <v>0</v>
      </c>
      <c r="L33" s="30">
        <v>117.31490871498681</v>
      </c>
      <c r="M33" s="31">
        <v>93.221757322175733</v>
      </c>
      <c r="N33" s="30">
        <v>138.46153846153845</v>
      </c>
      <c r="O33" s="30">
        <v>99.829048501029419</v>
      </c>
      <c r="P33" s="32">
        <v>100</v>
      </c>
      <c r="Q33" s="30">
        <v>117.7827190239401</v>
      </c>
      <c r="R33" s="30">
        <v>122.40103828682672</v>
      </c>
      <c r="S33" s="31">
        <v>104.42999991998315</v>
      </c>
      <c r="T33" s="31">
        <v>99.917906644540793</v>
      </c>
      <c r="U33" s="31">
        <v>94.642857142857139</v>
      </c>
      <c r="V33" s="30">
        <v>100.74226152874289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x14ac:dyDescent="0.2">
      <c r="A34" s="28" t="s">
        <v>30</v>
      </c>
      <c r="B34" s="28" t="s">
        <v>76</v>
      </c>
      <c r="C34" s="6">
        <v>37940</v>
      </c>
      <c r="D34" s="6">
        <v>40994.400000000001</v>
      </c>
      <c r="E34" s="6">
        <f t="shared" si="5"/>
        <v>108.05060622034792</v>
      </c>
      <c r="F34" s="6">
        <v>37940</v>
      </c>
      <c r="G34" s="6">
        <v>40994.400000000001</v>
      </c>
      <c r="H34" s="6">
        <f t="shared" si="0"/>
        <v>108.05060622034792</v>
      </c>
      <c r="I34" s="29">
        <f t="shared" si="6"/>
        <v>3054.4000000000015</v>
      </c>
      <c r="J34" s="29">
        <f t="shared" si="3"/>
        <v>3054.4000000000015</v>
      </c>
      <c r="K34" s="29">
        <f t="shared" si="4"/>
        <v>0</v>
      </c>
      <c r="L34" s="30">
        <v>104.98959677083765</v>
      </c>
      <c r="M34" s="31">
        <v>102.23140495867769</v>
      </c>
      <c r="N34" s="30">
        <v>126.31578947368421</v>
      </c>
      <c r="O34" s="30">
        <v>107.95867286448238</v>
      </c>
      <c r="P34" s="32">
        <v>100</v>
      </c>
      <c r="Q34" s="30">
        <v>126.9487667450278</v>
      </c>
      <c r="R34" s="30">
        <v>96.697960505017804</v>
      </c>
      <c r="S34" s="31">
        <v>153.59394997091331</v>
      </c>
      <c r="T34" s="31">
        <v>117.92978198714303</v>
      </c>
      <c r="U34" s="31">
        <v>85.609756097560975</v>
      </c>
      <c r="V34" s="30">
        <v>73.897470338034481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x14ac:dyDescent="0.2">
      <c r="A35" s="28" t="s">
        <v>31</v>
      </c>
      <c r="B35" s="28" t="s">
        <v>77</v>
      </c>
      <c r="C35" s="6">
        <v>37997</v>
      </c>
      <c r="D35" s="6">
        <v>41570.1</v>
      </c>
      <c r="E35" s="6">
        <f t="shared" si="5"/>
        <v>109.40363712924703</v>
      </c>
      <c r="F35" s="6">
        <v>37997</v>
      </c>
      <c r="G35" s="6">
        <v>41570.1</v>
      </c>
      <c r="H35" s="6">
        <f t="shared" si="0"/>
        <v>109.40363712924703</v>
      </c>
      <c r="I35" s="29">
        <f t="shared" si="6"/>
        <v>3573.0999999999985</v>
      </c>
      <c r="J35" s="29">
        <f t="shared" si="3"/>
        <v>3573.0999999999985</v>
      </c>
      <c r="K35" s="29">
        <f t="shared" si="4"/>
        <v>0</v>
      </c>
      <c r="L35" s="30">
        <v>111.23480440395916</v>
      </c>
      <c r="M35" s="31">
        <v>109.91935483870969</v>
      </c>
      <c r="N35" s="30">
        <v>155.55555555555554</v>
      </c>
      <c r="O35" s="30">
        <v>102.99310176970462</v>
      </c>
      <c r="P35" s="32">
        <v>100</v>
      </c>
      <c r="Q35" s="30">
        <v>108.71445479651605</v>
      </c>
      <c r="R35" s="30">
        <v>109.88984481788214</v>
      </c>
      <c r="S35" s="31">
        <v>61.832016707527472</v>
      </c>
      <c r="T35" s="31">
        <v>151.66593458155438</v>
      </c>
      <c r="U35" s="31">
        <v>69.130434782608702</v>
      </c>
      <c r="V35" s="30">
        <v>101.07259145757517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x14ac:dyDescent="0.2">
      <c r="A36" s="28" t="s">
        <v>32</v>
      </c>
      <c r="B36" s="28" t="s">
        <v>78</v>
      </c>
      <c r="C36" s="6">
        <v>24209</v>
      </c>
      <c r="D36" s="6">
        <v>25743.7</v>
      </c>
      <c r="E36" s="6">
        <f t="shared" si="5"/>
        <v>106.33937791730348</v>
      </c>
      <c r="F36" s="6">
        <v>24209</v>
      </c>
      <c r="G36" s="6">
        <v>25743.7</v>
      </c>
      <c r="H36" s="6">
        <f t="shared" si="0"/>
        <v>106.33937791730348</v>
      </c>
      <c r="I36" s="29">
        <f t="shared" si="6"/>
        <v>1534.7000000000007</v>
      </c>
      <c r="J36" s="29">
        <f t="shared" si="3"/>
        <v>1534.7000000000007</v>
      </c>
      <c r="K36" s="29">
        <f t="shared" si="4"/>
        <v>0</v>
      </c>
      <c r="L36" s="30">
        <v>88.652374481527062</v>
      </c>
      <c r="M36" s="31">
        <v>94.235588972431074</v>
      </c>
      <c r="N36" s="30">
        <v>160</v>
      </c>
      <c r="O36" s="30">
        <v>110.90885413125497</v>
      </c>
      <c r="P36" s="32">
        <v>100</v>
      </c>
      <c r="Q36" s="30">
        <v>101.22950819672131</v>
      </c>
      <c r="R36" s="30">
        <v>95.398687979303318</v>
      </c>
      <c r="S36" s="31">
        <v>82.40911538461539</v>
      </c>
      <c r="T36" s="31">
        <v>138.01416081522484</v>
      </c>
      <c r="U36" s="31">
        <v>60</v>
      </c>
      <c r="V36" s="30">
        <v>105.37452391028354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x14ac:dyDescent="0.2">
      <c r="A37" s="28" t="s">
        <v>33</v>
      </c>
      <c r="B37" s="28" t="s">
        <v>79</v>
      </c>
      <c r="C37" s="6">
        <v>25004</v>
      </c>
      <c r="D37" s="6">
        <v>27981.7</v>
      </c>
      <c r="E37" s="6">
        <f t="shared" si="5"/>
        <v>111.9088945768677</v>
      </c>
      <c r="F37" s="6">
        <v>25004</v>
      </c>
      <c r="G37" s="6">
        <v>27981.7</v>
      </c>
      <c r="H37" s="6">
        <f t="shared" si="0"/>
        <v>111.9088945768677</v>
      </c>
      <c r="I37" s="29">
        <f t="shared" si="6"/>
        <v>2977.7000000000007</v>
      </c>
      <c r="J37" s="29">
        <f t="shared" si="3"/>
        <v>2977.7000000000007</v>
      </c>
      <c r="K37" s="29">
        <f t="shared" si="4"/>
        <v>0</v>
      </c>
      <c r="L37" s="30">
        <v>117.77679478482321</v>
      </c>
      <c r="M37" s="31">
        <v>97.52000000000001</v>
      </c>
      <c r="N37" s="30">
        <v>117.39130434782609</v>
      </c>
      <c r="O37" s="30">
        <v>99.066286773540213</v>
      </c>
      <c r="P37" s="32">
        <v>100</v>
      </c>
      <c r="Q37" s="30">
        <v>92.592835585881119</v>
      </c>
      <c r="R37" s="30">
        <v>159.88047808764941</v>
      </c>
      <c r="S37" s="31">
        <v>128.62959692363029</v>
      </c>
      <c r="T37" s="31">
        <v>195.28371407516579</v>
      </c>
      <c r="U37" s="31">
        <v>27.837837837837842</v>
      </c>
      <c r="V37" s="30">
        <v>93.244575936883635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x14ac:dyDescent="0.2">
      <c r="A38" s="28" t="s">
        <v>34</v>
      </c>
      <c r="B38" s="28" t="s">
        <v>80</v>
      </c>
      <c r="C38" s="6">
        <v>51815</v>
      </c>
      <c r="D38" s="6">
        <v>59699.4</v>
      </c>
      <c r="E38" s="6">
        <f t="shared" si="5"/>
        <v>115.21644311492811</v>
      </c>
      <c r="F38" s="6">
        <v>51815</v>
      </c>
      <c r="G38" s="6">
        <v>59699.4</v>
      </c>
      <c r="H38" s="6">
        <f t="shared" si="0"/>
        <v>115.21644311492811</v>
      </c>
      <c r="I38" s="29">
        <f t="shared" si="6"/>
        <v>7884.4000000000015</v>
      </c>
      <c r="J38" s="29">
        <f t="shared" si="3"/>
        <v>7884.4000000000015</v>
      </c>
      <c r="K38" s="29">
        <f t="shared" si="4"/>
        <v>0</v>
      </c>
      <c r="L38" s="30">
        <v>113.52302761063937</v>
      </c>
      <c r="M38" s="31">
        <v>99.159663865546221</v>
      </c>
      <c r="N38" s="30">
        <v>157.14285714285717</v>
      </c>
      <c r="O38" s="30">
        <v>111.75921184374451</v>
      </c>
      <c r="P38" s="32">
        <v>100</v>
      </c>
      <c r="Q38" s="30">
        <v>102.52089996589643</v>
      </c>
      <c r="R38" s="30">
        <v>105.15581454269065</v>
      </c>
      <c r="S38" s="31">
        <v>165.45293359123144</v>
      </c>
      <c r="T38" s="31">
        <v>89.967667869359445</v>
      </c>
      <c r="U38" s="31">
        <v>98.181818181818187</v>
      </c>
      <c r="V38" s="30">
        <v>101.2989648873554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x14ac:dyDescent="0.2">
      <c r="A39" s="28" t="s">
        <v>35</v>
      </c>
      <c r="B39" s="28" t="s">
        <v>81</v>
      </c>
      <c r="C39" s="6">
        <v>32012</v>
      </c>
      <c r="D39" s="6">
        <v>31913.8</v>
      </c>
      <c r="E39" s="6">
        <f t="shared" si="5"/>
        <v>99.693240034986871</v>
      </c>
      <c r="F39" s="6">
        <v>32012</v>
      </c>
      <c r="G39" s="6">
        <v>31913.8</v>
      </c>
      <c r="H39" s="6">
        <f t="shared" si="0"/>
        <v>99.693240034986871</v>
      </c>
      <c r="I39" s="29">
        <f t="shared" si="6"/>
        <v>-98.200000000000728</v>
      </c>
      <c r="J39" s="29">
        <f t="shared" si="3"/>
        <v>0</v>
      </c>
      <c r="K39" s="29">
        <f t="shared" si="4"/>
        <v>98.200000000000728</v>
      </c>
      <c r="L39" s="30">
        <v>109.20697094136142</v>
      </c>
      <c r="M39" s="31">
        <v>100.47619047619048</v>
      </c>
      <c r="N39" s="30">
        <v>113.79310344827587</v>
      </c>
      <c r="O39" s="30">
        <v>92.493470130365978</v>
      </c>
      <c r="P39" s="32">
        <v>100</v>
      </c>
      <c r="Q39" s="30">
        <v>84.566862910008396</v>
      </c>
      <c r="R39" s="30">
        <v>100.59158886226554</v>
      </c>
      <c r="S39" s="31">
        <v>128.52096152994821</v>
      </c>
      <c r="T39" s="31">
        <v>112.56338832940504</v>
      </c>
      <c r="U39" s="31">
        <v>79.387755102040813</v>
      </c>
      <c r="V39" s="30">
        <v>112.47327156094084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x14ac:dyDescent="0.2">
      <c r="A40" s="28" t="s">
        <v>36</v>
      </c>
      <c r="B40" s="28" t="s">
        <v>82</v>
      </c>
      <c r="C40" s="6">
        <v>28353</v>
      </c>
      <c r="D40" s="6">
        <v>30510.1</v>
      </c>
      <c r="E40" s="6">
        <f t="shared" si="5"/>
        <v>107.60801326138328</v>
      </c>
      <c r="F40" s="6">
        <v>28353</v>
      </c>
      <c r="G40" s="6">
        <v>30510.1</v>
      </c>
      <c r="H40" s="6">
        <f t="shared" si="0"/>
        <v>107.60801326138328</v>
      </c>
      <c r="I40" s="29">
        <f t="shared" si="6"/>
        <v>2157.0999999999985</v>
      </c>
      <c r="J40" s="29">
        <f t="shared" si="3"/>
        <v>2157.0999999999985</v>
      </c>
      <c r="K40" s="29">
        <f t="shared" si="4"/>
        <v>0</v>
      </c>
      <c r="L40" s="30">
        <v>105.6276322718213</v>
      </c>
      <c r="M40" s="31">
        <v>112.07207207207207</v>
      </c>
      <c r="N40" s="30">
        <v>145.45454545454547</v>
      </c>
      <c r="O40" s="30">
        <v>95.601281367202603</v>
      </c>
      <c r="P40" s="32">
        <v>100</v>
      </c>
      <c r="Q40" s="30">
        <v>101.16542354821523</v>
      </c>
      <c r="R40" s="30">
        <v>104.44456445428526</v>
      </c>
      <c r="S40" s="31">
        <v>123.74651583710407</v>
      </c>
      <c r="T40" s="31">
        <v>129.27929261529047</v>
      </c>
      <c r="U40" s="31">
        <v>100.27027027027027</v>
      </c>
      <c r="V40" s="30">
        <v>107.89593792788681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x14ac:dyDescent="0.2">
      <c r="A41" s="28" t="s">
        <v>37</v>
      </c>
      <c r="B41" s="28" t="s">
        <v>83</v>
      </c>
      <c r="C41" s="6">
        <v>48830</v>
      </c>
      <c r="D41" s="6">
        <v>48233.9</v>
      </c>
      <c r="E41" s="6">
        <f t="shared" si="5"/>
        <v>98.779234077411431</v>
      </c>
      <c r="F41" s="6">
        <v>48830</v>
      </c>
      <c r="G41" s="6">
        <v>48233.9</v>
      </c>
      <c r="H41" s="6">
        <f t="shared" si="0"/>
        <v>98.779234077411431</v>
      </c>
      <c r="I41" s="29">
        <f t="shared" si="6"/>
        <v>-596.09999999999854</v>
      </c>
      <c r="J41" s="29">
        <f t="shared" si="3"/>
        <v>0</v>
      </c>
      <c r="K41" s="29">
        <f t="shared" si="4"/>
        <v>596.09999999999854</v>
      </c>
      <c r="L41" s="30">
        <v>108.73718153653755</v>
      </c>
      <c r="M41" s="31">
        <v>99.3886462882096</v>
      </c>
      <c r="N41" s="30">
        <v>150</v>
      </c>
      <c r="O41" s="30">
        <v>79.817607268247386</v>
      </c>
      <c r="P41" s="32">
        <v>100</v>
      </c>
      <c r="Q41" s="30">
        <v>103.74102345024325</v>
      </c>
      <c r="R41" s="30">
        <v>109.19789729989901</v>
      </c>
      <c r="S41" s="31">
        <v>155.572125</v>
      </c>
      <c r="T41" s="31">
        <v>114.40466408798353</v>
      </c>
      <c r="U41" s="31">
        <v>53.023255813953483</v>
      </c>
      <c r="V41" s="30">
        <v>98.703792606817089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x14ac:dyDescent="0.2">
      <c r="A42" s="28" t="s">
        <v>38</v>
      </c>
      <c r="B42" s="28" t="s">
        <v>84</v>
      </c>
      <c r="C42" s="6">
        <v>41804</v>
      </c>
      <c r="D42" s="6">
        <v>45357</v>
      </c>
      <c r="E42" s="6">
        <f t="shared" si="5"/>
        <v>108.49918668070042</v>
      </c>
      <c r="F42" s="6">
        <v>41804</v>
      </c>
      <c r="G42" s="6">
        <v>45357</v>
      </c>
      <c r="H42" s="6">
        <f t="shared" si="0"/>
        <v>108.49918668070042</v>
      </c>
      <c r="I42" s="29">
        <f t="shared" si="6"/>
        <v>3553</v>
      </c>
      <c r="J42" s="29">
        <f t="shared" si="3"/>
        <v>3553</v>
      </c>
      <c r="K42" s="29">
        <f t="shared" si="4"/>
        <v>0</v>
      </c>
      <c r="L42" s="30">
        <v>139.03273660699404</v>
      </c>
      <c r="M42" s="31">
        <v>128.05309734513273</v>
      </c>
      <c r="N42" s="30">
        <v>114.28571428571431</v>
      </c>
      <c r="O42" s="30">
        <v>114.22707435329296</v>
      </c>
      <c r="P42" s="32">
        <v>100</v>
      </c>
      <c r="Q42" s="30">
        <v>94.92506165812938</v>
      </c>
      <c r="R42" s="30">
        <v>92.5</v>
      </c>
      <c r="S42" s="31">
        <v>131.60076538080506</v>
      </c>
      <c r="T42" s="31">
        <v>109.16816006089118</v>
      </c>
      <c r="U42" s="31">
        <v>55.526315789473692</v>
      </c>
      <c r="V42" s="30">
        <v>95.331991951710265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x14ac:dyDescent="0.2">
      <c r="A43" s="28" t="s">
        <v>39</v>
      </c>
      <c r="B43" s="28" t="s">
        <v>85</v>
      </c>
      <c r="C43" s="6">
        <v>38460</v>
      </c>
      <c r="D43" s="6">
        <v>40215.300000000003</v>
      </c>
      <c r="E43" s="6">
        <f t="shared" si="5"/>
        <v>104.56396255850235</v>
      </c>
      <c r="F43" s="6">
        <v>38460</v>
      </c>
      <c r="G43" s="6">
        <v>40215.300000000003</v>
      </c>
      <c r="H43" s="6">
        <f t="shared" si="0"/>
        <v>104.56396255850235</v>
      </c>
      <c r="I43" s="29">
        <f t="shared" si="6"/>
        <v>1755.3000000000029</v>
      </c>
      <c r="J43" s="29">
        <f t="shared" si="3"/>
        <v>1755.3000000000029</v>
      </c>
      <c r="K43" s="29">
        <f t="shared" si="4"/>
        <v>0</v>
      </c>
      <c r="L43" s="30">
        <v>106.19961316198545</v>
      </c>
      <c r="M43" s="31">
        <v>106.6935483870968</v>
      </c>
      <c r="N43" s="30">
        <v>104.54545454545452</v>
      </c>
      <c r="O43" s="30">
        <v>103.14904702579919</v>
      </c>
      <c r="P43" s="32">
        <v>100</v>
      </c>
      <c r="Q43" s="30">
        <v>103.26513911620295</v>
      </c>
      <c r="R43" s="30">
        <v>103.42001130582248</v>
      </c>
      <c r="S43" s="31">
        <v>91.765799506917972</v>
      </c>
      <c r="T43" s="31">
        <v>104.17445250018686</v>
      </c>
      <c r="U43" s="31">
        <v>73.84615384615384</v>
      </c>
      <c r="V43" s="30">
        <v>119.22222222222223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x14ac:dyDescent="0.2">
      <c r="A44" s="28" t="s">
        <v>40</v>
      </c>
      <c r="B44" s="28" t="s">
        <v>86</v>
      </c>
      <c r="C44" s="6">
        <v>28496</v>
      </c>
      <c r="D44" s="6">
        <v>31439.599999999999</v>
      </c>
      <c r="E44" s="6">
        <f t="shared" si="5"/>
        <v>110.32987085906794</v>
      </c>
      <c r="F44" s="6">
        <v>28496</v>
      </c>
      <c r="G44" s="6">
        <v>31439.599999999999</v>
      </c>
      <c r="H44" s="6">
        <f t="shared" si="0"/>
        <v>110.32987085906794</v>
      </c>
      <c r="I44" s="29">
        <f t="shared" si="6"/>
        <v>2943.5999999999985</v>
      </c>
      <c r="J44" s="29">
        <f t="shared" si="3"/>
        <v>2943.5999999999985</v>
      </c>
      <c r="K44" s="29">
        <f t="shared" si="4"/>
        <v>0</v>
      </c>
      <c r="L44" s="30">
        <v>98.769939225961039</v>
      </c>
      <c r="M44" s="31">
        <v>103.87096774193549</v>
      </c>
      <c r="N44" s="30">
        <v>133.33333333333331</v>
      </c>
      <c r="O44" s="30">
        <v>104.85949945561859</v>
      </c>
      <c r="P44" s="32">
        <v>100</v>
      </c>
      <c r="Q44" s="30">
        <v>98.704631553220082</v>
      </c>
      <c r="R44" s="30">
        <v>104.93485984998026</v>
      </c>
      <c r="S44" s="31">
        <v>272.20555555555552</v>
      </c>
      <c r="T44" s="31">
        <v>111.77045877361336</v>
      </c>
      <c r="U44" s="31">
        <v>50.877192982456144</v>
      </c>
      <c r="V44" s="30">
        <v>100</v>
      </c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x14ac:dyDescent="0.2">
      <c r="A45" s="28" t="s">
        <v>41</v>
      </c>
      <c r="B45" s="28" t="s">
        <v>87</v>
      </c>
      <c r="C45" s="6">
        <v>27688</v>
      </c>
      <c r="D45" s="6">
        <v>28930.3</v>
      </c>
      <c r="E45" s="6">
        <f t="shared" si="5"/>
        <v>104.48678127708754</v>
      </c>
      <c r="F45" s="6">
        <v>27688</v>
      </c>
      <c r="G45" s="6">
        <v>28930.3</v>
      </c>
      <c r="H45" s="6">
        <f t="shared" si="0"/>
        <v>104.48678127708754</v>
      </c>
      <c r="I45" s="29">
        <f t="shared" si="6"/>
        <v>1242.2999999999993</v>
      </c>
      <c r="J45" s="29">
        <f t="shared" si="3"/>
        <v>1242.2999999999993</v>
      </c>
      <c r="K45" s="29">
        <f t="shared" si="4"/>
        <v>0</v>
      </c>
      <c r="L45" s="30">
        <v>101.35232861380847</v>
      </c>
      <c r="M45" s="31">
        <v>103.05084745762711</v>
      </c>
      <c r="N45" s="30">
        <v>137.5</v>
      </c>
      <c r="O45" s="30">
        <v>103.22642280927687</v>
      </c>
      <c r="P45" s="32">
        <v>100</v>
      </c>
      <c r="Q45" s="30">
        <v>111.76481181343418</v>
      </c>
      <c r="R45" s="30">
        <v>116.84926331696262</v>
      </c>
      <c r="S45" s="31">
        <v>88.262941568540327</v>
      </c>
      <c r="T45" s="31">
        <v>101.29310344827587</v>
      </c>
      <c r="U45" s="31">
        <v>76.400000000000006</v>
      </c>
      <c r="V45" s="30">
        <v>82.185663924794355</v>
      </c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x14ac:dyDescent="0.2">
      <c r="A46" s="28" t="s">
        <v>42</v>
      </c>
      <c r="B46" s="28" t="s">
        <v>88</v>
      </c>
      <c r="C46" s="6">
        <v>32723</v>
      </c>
      <c r="D46" s="6">
        <v>37885.1</v>
      </c>
      <c r="E46" s="6">
        <f t="shared" si="5"/>
        <v>115.77514286587416</v>
      </c>
      <c r="F46" s="6">
        <v>32723</v>
      </c>
      <c r="G46" s="6">
        <v>37885.1</v>
      </c>
      <c r="H46" s="6">
        <f t="shared" si="0"/>
        <v>115.77514286587416</v>
      </c>
      <c r="I46" s="29">
        <f t="shared" si="6"/>
        <v>5162.0999999999985</v>
      </c>
      <c r="J46" s="29">
        <f t="shared" si="3"/>
        <v>5162.0999999999985</v>
      </c>
      <c r="K46" s="29">
        <f t="shared" si="4"/>
        <v>0</v>
      </c>
      <c r="L46" s="30">
        <v>119.76778569427246</v>
      </c>
      <c r="M46" s="31">
        <v>97.84232365145229</v>
      </c>
      <c r="N46" s="30">
        <v>120</v>
      </c>
      <c r="O46" s="30">
        <v>96.09476870354419</v>
      </c>
      <c r="P46" s="32">
        <v>100</v>
      </c>
      <c r="Q46" s="30">
        <v>117.30303507367448</v>
      </c>
      <c r="R46" s="30">
        <v>147.61904761904762</v>
      </c>
      <c r="S46" s="31">
        <v>110.90773838654739</v>
      </c>
      <c r="T46" s="31">
        <v>101.41176470588236</v>
      </c>
      <c r="U46" s="31">
        <v>31</v>
      </c>
      <c r="V46" s="30">
        <v>132.89036544850498</v>
      </c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x14ac:dyDescent="0.2">
      <c r="A47" s="22" t="s">
        <v>48</v>
      </c>
      <c r="B47" s="22"/>
      <c r="C47" s="23">
        <f>C48+C54+C68+C74+C83+C93+C107+C123+C131+C141+C148+C161+C175+C187+C201+C214+C228+C238+C247+C263+C271+C289+C314+C330+C342+C354+C366</f>
        <v>354448</v>
      </c>
      <c r="D47" s="23">
        <f>D48+D54+D68+D74+D83+D93+D107+D123+D131+D141+D148+D161+D175+D187+D201+D214+D228+D238+D247+D263+D271+D289+D314+D330+D342+D354+D366</f>
        <v>382277.80000000005</v>
      </c>
      <c r="E47" s="24">
        <f>IF(C47&gt;0,D47/C47*100,0)</f>
        <v>107.85158894957796</v>
      </c>
      <c r="F47" s="23">
        <f>F48+F54+F68+F74+F83+F93+F107+F123+F131+F141+F148+F161+F175+F187+F201+F214+F228+F238+F247+F263+F271+F289+F314+F330+F342+F354+F366</f>
        <v>354448</v>
      </c>
      <c r="G47" s="23">
        <f>G48+G54+G68+G74+G83+G93+G107+G123+G131+G141+G148+G161+G175+G187+G201+G214+G228+G238+G247+G263+G271+G289+G314+G330+G342+G354+G366</f>
        <v>382277.80000000005</v>
      </c>
      <c r="H47" s="23">
        <f t="shared" si="0"/>
        <v>107.85158894957796</v>
      </c>
      <c r="I47" s="23">
        <f>I48+I54+I68+I74+I83+I93+I107+I123+I131+I141+I148+I161+I175+I187+I201+I214+I228+I238+I247+I263+I271+I289+I314+I330+I342+I354+I366</f>
        <v>27829.8</v>
      </c>
      <c r="J47" s="23">
        <f>J48+J54+J68+J74+J83+J93+J107+J123+J131+J141+J148+J161+J175+J187+J201+J214+J228+J238+J247+J263+J271+J289+J314+J330+J342+J354+J366</f>
        <v>40729.800000000003</v>
      </c>
      <c r="K47" s="23">
        <f>K48+K54+K68+K74+K83+K93+K107+K123+K131+K141+K148+K161+K175+K187+K201+K214+K228+K238+K247+K263+K271+K289+K314+K330+K342+K354+K366</f>
        <v>12900</v>
      </c>
      <c r="L47" s="26"/>
      <c r="M47" s="31"/>
      <c r="N47" s="26"/>
      <c r="O47" s="26"/>
      <c r="P47" s="35"/>
      <c r="Q47" s="26"/>
      <c r="R47" s="26"/>
      <c r="S47" s="26"/>
      <c r="T47" s="31"/>
      <c r="U47" s="31"/>
      <c r="V47" s="26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</row>
    <row r="48" spans="1:62" ht="36" x14ac:dyDescent="0.2">
      <c r="A48" s="22" t="s">
        <v>89</v>
      </c>
      <c r="C48" s="23">
        <f>SUM(C49:C53)</f>
        <v>6104</v>
      </c>
      <c r="D48" s="23">
        <f>SUM(D49:D53)</f>
        <v>6063.4</v>
      </c>
      <c r="E48" s="24">
        <f>IF(C48&gt;0,D48/C48*100,0)</f>
        <v>99.334862385321102</v>
      </c>
      <c r="F48" s="23">
        <f>SUM(F49:F53)</f>
        <v>6104</v>
      </c>
      <c r="G48" s="23">
        <f>SUM(G49:G53)</f>
        <v>6063.4</v>
      </c>
      <c r="H48" s="23">
        <f t="shared" si="0"/>
        <v>99.334862385321102</v>
      </c>
      <c r="I48" s="23">
        <f>SUM(I49:I53)</f>
        <v>-40.60000000000025</v>
      </c>
      <c r="J48" s="23">
        <f>SUM(J49:J53)</f>
        <v>195.0999999999998</v>
      </c>
      <c r="K48" s="23">
        <f>SUM(K49:K53)</f>
        <v>235.70000000000005</v>
      </c>
      <c r="L48" s="26"/>
      <c r="M48" s="31"/>
      <c r="N48" s="26"/>
      <c r="O48" s="26"/>
      <c r="P48" s="35"/>
      <c r="Q48" s="26"/>
      <c r="R48" s="26"/>
      <c r="S48" s="26"/>
      <c r="T48" s="31"/>
      <c r="U48" s="31"/>
      <c r="V48" s="26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</row>
    <row r="49" spans="1:62" x14ac:dyDescent="0.2">
      <c r="A49" s="28" t="s">
        <v>90</v>
      </c>
      <c r="B49" s="28" t="s">
        <v>91</v>
      </c>
      <c r="C49" s="6">
        <v>710</v>
      </c>
      <c r="D49" s="6">
        <v>777.6</v>
      </c>
      <c r="E49" s="6">
        <f t="shared" ref="E49:E106" si="7">D49/C49*100</f>
        <v>109.52112676056338</v>
      </c>
      <c r="F49" s="6">
        <v>710</v>
      </c>
      <c r="G49" s="6">
        <v>777.6</v>
      </c>
      <c r="H49" s="6">
        <f t="shared" si="0"/>
        <v>109.52112676056338</v>
      </c>
      <c r="I49" s="29">
        <f>G49-F49</f>
        <v>67.600000000000023</v>
      </c>
      <c r="J49" s="29">
        <f t="shared" si="3"/>
        <v>67.600000000000023</v>
      </c>
      <c r="K49" s="29">
        <f t="shared" si="4"/>
        <v>0</v>
      </c>
      <c r="L49" s="30">
        <v>0</v>
      </c>
      <c r="M49" s="31"/>
      <c r="N49" s="26"/>
      <c r="O49" s="30">
        <v>60.586787888898165</v>
      </c>
      <c r="P49" s="32">
        <v>100</v>
      </c>
      <c r="Q49" s="30">
        <v>90.837617175687939</v>
      </c>
      <c r="R49" s="30">
        <v>92.708333333333343</v>
      </c>
      <c r="S49" s="36"/>
      <c r="T49" s="31">
        <v>134.34870902233826</v>
      </c>
      <c r="U49" s="31">
        <v>58.222222222222221</v>
      </c>
      <c r="V49" s="30">
        <v>100.60975609756098</v>
      </c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</row>
    <row r="50" spans="1:62" x14ac:dyDescent="0.2">
      <c r="A50" s="28" t="s">
        <v>92</v>
      </c>
      <c r="B50" s="28" t="s">
        <v>93</v>
      </c>
      <c r="C50" s="6">
        <v>2013</v>
      </c>
      <c r="D50" s="6">
        <v>2137.1999999999998</v>
      </c>
      <c r="E50" s="6">
        <f t="shared" si="7"/>
        <v>106.16989567809239</v>
      </c>
      <c r="F50" s="6">
        <v>2013</v>
      </c>
      <c r="G50" s="6">
        <v>2137.1999999999998</v>
      </c>
      <c r="H50" s="6">
        <f t="shared" si="0"/>
        <v>106.16989567809239</v>
      </c>
      <c r="I50" s="29">
        <f>G50-F50</f>
        <v>124.19999999999982</v>
      </c>
      <c r="J50" s="29">
        <f t="shared" si="3"/>
        <v>124.19999999999982</v>
      </c>
      <c r="K50" s="29">
        <f t="shared" si="4"/>
        <v>0</v>
      </c>
      <c r="L50" s="30">
        <v>131.73242448543169</v>
      </c>
      <c r="M50" s="31"/>
      <c r="N50" s="26"/>
      <c r="O50" s="30">
        <v>89.100663241053013</v>
      </c>
      <c r="P50" s="32">
        <v>100</v>
      </c>
      <c r="Q50" s="30">
        <v>96.238082968307111</v>
      </c>
      <c r="R50" s="30">
        <v>102.93453724604966</v>
      </c>
      <c r="S50" s="36"/>
      <c r="T50" s="31">
        <v>131.70318640432615</v>
      </c>
      <c r="U50" s="31">
        <v>73.555555555555557</v>
      </c>
      <c r="V50" s="30">
        <v>118.43525179856115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</row>
    <row r="51" spans="1:62" x14ac:dyDescent="0.2">
      <c r="A51" s="28" t="s">
        <v>94</v>
      </c>
      <c r="B51" s="28" t="s">
        <v>95</v>
      </c>
      <c r="C51" s="6">
        <v>1333</v>
      </c>
      <c r="D51" s="6">
        <v>1336.3</v>
      </c>
      <c r="E51" s="6">
        <f t="shared" si="7"/>
        <v>100.24756189047261</v>
      </c>
      <c r="F51" s="6">
        <v>1333</v>
      </c>
      <c r="G51" s="6">
        <v>1336.3</v>
      </c>
      <c r="H51" s="6">
        <f t="shared" si="0"/>
        <v>100.24756189047261</v>
      </c>
      <c r="I51" s="29">
        <f>G51-F51</f>
        <v>3.2999999999999545</v>
      </c>
      <c r="J51" s="29">
        <f t="shared" si="3"/>
        <v>3.2999999999999545</v>
      </c>
      <c r="K51" s="29">
        <f t="shared" si="4"/>
        <v>0</v>
      </c>
      <c r="L51" s="30">
        <v>107.43082205615029</v>
      </c>
      <c r="M51" s="31"/>
      <c r="N51" s="26"/>
      <c r="O51" s="30">
        <v>104.08785845027457</v>
      </c>
      <c r="P51" s="32">
        <v>100</v>
      </c>
      <c r="Q51" s="30">
        <v>91.076720447810359</v>
      </c>
      <c r="R51" s="30">
        <v>108.89423076923075</v>
      </c>
      <c r="S51" s="36"/>
      <c r="T51" s="31">
        <v>129.90690837824596</v>
      </c>
      <c r="U51" s="31">
        <v>62.666666666666671</v>
      </c>
      <c r="V51" s="30">
        <v>100.35906642728905</v>
      </c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</row>
    <row r="52" spans="1:62" x14ac:dyDescent="0.2">
      <c r="A52" s="28" t="s">
        <v>96</v>
      </c>
      <c r="B52" s="28" t="s">
        <v>97</v>
      </c>
      <c r="C52" s="6">
        <v>633</v>
      </c>
      <c r="D52" s="6">
        <v>588.29999999999995</v>
      </c>
      <c r="E52" s="6">
        <f t="shared" si="7"/>
        <v>92.93838862559241</v>
      </c>
      <c r="F52" s="6">
        <v>633</v>
      </c>
      <c r="G52" s="6">
        <v>588.29999999999995</v>
      </c>
      <c r="H52" s="6">
        <f t="shared" si="0"/>
        <v>92.93838862559241</v>
      </c>
      <c r="I52" s="29">
        <f>G52-F52</f>
        <v>-44.700000000000045</v>
      </c>
      <c r="J52" s="29">
        <f t="shared" si="3"/>
        <v>0</v>
      </c>
      <c r="K52" s="29">
        <f t="shared" si="4"/>
        <v>44.700000000000045</v>
      </c>
      <c r="L52" s="30">
        <v>0</v>
      </c>
      <c r="M52" s="31"/>
      <c r="N52" s="26"/>
      <c r="O52" s="30">
        <v>62.981474077035848</v>
      </c>
      <c r="P52" s="32">
        <v>100</v>
      </c>
      <c r="Q52" s="30">
        <v>80.839895013123353</v>
      </c>
      <c r="R52" s="30">
        <v>107.5</v>
      </c>
      <c r="S52" s="36"/>
      <c r="T52" s="31">
        <v>148.07060755336619</v>
      </c>
      <c r="U52" s="31">
        <v>0</v>
      </c>
      <c r="V52" s="30">
        <v>169.82758620689654</v>
      </c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</row>
    <row r="53" spans="1:62" x14ac:dyDescent="0.2">
      <c r="A53" s="28" t="s">
        <v>98</v>
      </c>
      <c r="B53" s="28" t="s">
        <v>99</v>
      </c>
      <c r="C53" s="6">
        <v>1415</v>
      </c>
      <c r="D53" s="6">
        <v>1224</v>
      </c>
      <c r="E53" s="6">
        <f t="shared" si="7"/>
        <v>86.5017667844523</v>
      </c>
      <c r="F53" s="6">
        <v>1415</v>
      </c>
      <c r="G53" s="6">
        <v>1224</v>
      </c>
      <c r="H53" s="6">
        <f t="shared" si="0"/>
        <v>86.5017667844523</v>
      </c>
      <c r="I53" s="29">
        <f>G53-F53</f>
        <v>-191</v>
      </c>
      <c r="J53" s="29">
        <f t="shared" si="3"/>
        <v>0</v>
      </c>
      <c r="K53" s="29">
        <f t="shared" si="4"/>
        <v>191</v>
      </c>
      <c r="L53" s="30">
        <v>118.74576271186442</v>
      </c>
      <c r="M53" s="31"/>
      <c r="N53" s="26"/>
      <c r="O53" s="30">
        <v>48.407434494237513</v>
      </c>
      <c r="P53" s="32">
        <v>100</v>
      </c>
      <c r="Q53" s="30">
        <v>47.976878612716767</v>
      </c>
      <c r="R53" s="30">
        <v>105.78947368421052</v>
      </c>
      <c r="S53" s="36"/>
      <c r="T53" s="31">
        <v>124.16336566042889</v>
      </c>
      <c r="U53" s="31">
        <v>79.777777777777771</v>
      </c>
      <c r="V53" s="30">
        <v>101.81159420289856</v>
      </c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</row>
    <row r="54" spans="1:62" ht="36" x14ac:dyDescent="0.2">
      <c r="A54" s="22" t="s">
        <v>100</v>
      </c>
      <c r="C54" s="23">
        <f>SUM(C55:C67)</f>
        <v>11952</v>
      </c>
      <c r="D54" s="23">
        <f>SUM(D55:D67)</f>
        <v>11638.3</v>
      </c>
      <c r="E54" s="24">
        <f>IF(C54&gt;0,D54/C54*100,0)</f>
        <v>97.37533467202141</v>
      </c>
      <c r="F54" s="23">
        <f>SUM(F55:F67)</f>
        <v>11952</v>
      </c>
      <c r="G54" s="23">
        <f>SUM(G55:G67)</f>
        <v>11638.3</v>
      </c>
      <c r="H54" s="23">
        <f t="shared" si="0"/>
        <v>97.37533467202141</v>
      </c>
      <c r="I54" s="23">
        <f>SUM(I55:I67)</f>
        <v>-313.7</v>
      </c>
      <c r="J54" s="23">
        <f>SUM(J55:J67)</f>
        <v>1048.7000000000003</v>
      </c>
      <c r="K54" s="23">
        <f>SUM(K55:K67)</f>
        <v>1362.4</v>
      </c>
      <c r="L54" s="26"/>
      <c r="M54" s="31"/>
      <c r="N54" s="26"/>
      <c r="O54" s="26"/>
      <c r="P54" s="35"/>
      <c r="Q54" s="26"/>
      <c r="R54" s="26"/>
      <c r="S54" s="36"/>
      <c r="T54" s="31"/>
      <c r="U54" s="31"/>
      <c r="V54" s="26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</row>
    <row r="55" spans="1:62" x14ac:dyDescent="0.2">
      <c r="A55" s="28" t="s">
        <v>101</v>
      </c>
      <c r="B55" s="28" t="s">
        <v>102</v>
      </c>
      <c r="C55" s="6">
        <v>3377</v>
      </c>
      <c r="D55" s="6">
        <v>3108.1</v>
      </c>
      <c r="E55" s="6">
        <f t="shared" si="7"/>
        <v>92.037311222978971</v>
      </c>
      <c r="F55" s="6">
        <v>3377</v>
      </c>
      <c r="G55" s="6">
        <v>3108.1</v>
      </c>
      <c r="H55" s="6">
        <f t="shared" si="0"/>
        <v>92.037311222978971</v>
      </c>
      <c r="I55" s="29">
        <f t="shared" ref="I55:I67" si="8">G55-F55</f>
        <v>-268.90000000000009</v>
      </c>
      <c r="J55" s="29">
        <f t="shared" si="3"/>
        <v>0</v>
      </c>
      <c r="K55" s="29">
        <f t="shared" si="4"/>
        <v>268.90000000000009</v>
      </c>
      <c r="L55" s="30">
        <v>99.836268138474523</v>
      </c>
      <c r="M55" s="31"/>
      <c r="N55" s="26"/>
      <c r="O55" s="30">
        <v>109.46647304801473</v>
      </c>
      <c r="P55" s="32">
        <v>100</v>
      </c>
      <c r="Q55" s="30">
        <v>124.44444444444444</v>
      </c>
      <c r="R55" s="30">
        <v>124.63953860942006</v>
      </c>
      <c r="S55" s="36"/>
      <c r="T55" s="31">
        <v>144.09356496388835</v>
      </c>
      <c r="U55" s="31">
        <v>59.375</v>
      </c>
      <c r="V55" s="30">
        <v>71.546961325966848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</row>
    <row r="56" spans="1:62" x14ac:dyDescent="0.2">
      <c r="A56" s="28" t="s">
        <v>103</v>
      </c>
      <c r="B56" s="28" t="s">
        <v>104</v>
      </c>
      <c r="C56" s="6">
        <v>566</v>
      </c>
      <c r="D56" s="6">
        <v>355.6</v>
      </c>
      <c r="E56" s="6">
        <f t="shared" si="7"/>
        <v>62.826855123674918</v>
      </c>
      <c r="F56" s="6">
        <v>566</v>
      </c>
      <c r="G56" s="6">
        <v>355.6</v>
      </c>
      <c r="H56" s="6">
        <f t="shared" si="0"/>
        <v>62.826855123674918</v>
      </c>
      <c r="I56" s="29">
        <f t="shared" si="8"/>
        <v>-210.39999999999998</v>
      </c>
      <c r="J56" s="29">
        <f t="shared" si="3"/>
        <v>0</v>
      </c>
      <c r="K56" s="29">
        <f t="shared" si="4"/>
        <v>210.39999999999998</v>
      </c>
      <c r="L56" s="30">
        <v>0</v>
      </c>
      <c r="M56" s="31"/>
      <c r="N56" s="26"/>
      <c r="O56" s="30">
        <v>59.660642309192568</v>
      </c>
      <c r="P56" s="32">
        <v>100</v>
      </c>
      <c r="Q56" s="30">
        <v>28.656716417910449</v>
      </c>
      <c r="R56" s="30">
        <v>88.832487309644677</v>
      </c>
      <c r="S56" s="36"/>
      <c r="T56" s="31">
        <v>126.0981213677524</v>
      </c>
      <c r="U56" s="31">
        <v>34.375</v>
      </c>
      <c r="V56" s="30">
        <v>110.69958847736625</v>
      </c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</row>
    <row r="57" spans="1:62" x14ac:dyDescent="0.2">
      <c r="A57" s="28" t="s">
        <v>105</v>
      </c>
      <c r="B57" s="28" t="s">
        <v>106</v>
      </c>
      <c r="C57" s="6">
        <v>389</v>
      </c>
      <c r="D57" s="6">
        <v>240.7</v>
      </c>
      <c r="E57" s="6">
        <f t="shared" si="7"/>
        <v>61.876606683804624</v>
      </c>
      <c r="F57" s="6">
        <v>389</v>
      </c>
      <c r="G57" s="6">
        <v>240.7</v>
      </c>
      <c r="H57" s="6">
        <f t="shared" si="0"/>
        <v>61.876606683804624</v>
      </c>
      <c r="I57" s="29">
        <f t="shared" si="8"/>
        <v>-148.30000000000001</v>
      </c>
      <c r="J57" s="29">
        <f t="shared" si="3"/>
        <v>0</v>
      </c>
      <c r="K57" s="29">
        <f t="shared" si="4"/>
        <v>148.30000000000001</v>
      </c>
      <c r="L57" s="30">
        <v>0</v>
      </c>
      <c r="M57" s="31"/>
      <c r="N57" s="26"/>
      <c r="O57" s="30">
        <v>31.672181994910609</v>
      </c>
      <c r="P57" s="32">
        <v>100</v>
      </c>
      <c r="Q57" s="30">
        <v>67.812172088142702</v>
      </c>
      <c r="R57" s="30">
        <v>85.428994082840234</v>
      </c>
      <c r="S57" s="36"/>
      <c r="T57" s="31">
        <v>150.15231815715896</v>
      </c>
      <c r="U57" s="31">
        <v>87.5</v>
      </c>
      <c r="V57" s="30">
        <v>48.339483394833948</v>
      </c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</row>
    <row r="58" spans="1:62" x14ac:dyDescent="0.2">
      <c r="A58" s="28" t="s">
        <v>107</v>
      </c>
      <c r="B58" s="28" t="s">
        <v>108</v>
      </c>
      <c r="C58" s="6">
        <v>1177</v>
      </c>
      <c r="D58" s="6">
        <v>1233.5</v>
      </c>
      <c r="E58" s="6">
        <f t="shared" si="7"/>
        <v>104.80033984706883</v>
      </c>
      <c r="F58" s="6">
        <v>1177</v>
      </c>
      <c r="G58" s="6">
        <v>1233.5</v>
      </c>
      <c r="H58" s="6">
        <f t="shared" si="0"/>
        <v>104.80033984706883</v>
      </c>
      <c r="I58" s="29">
        <f t="shared" si="8"/>
        <v>56.5</v>
      </c>
      <c r="J58" s="29">
        <f t="shared" si="3"/>
        <v>56.5</v>
      </c>
      <c r="K58" s="29">
        <f t="shared" si="4"/>
        <v>0</v>
      </c>
      <c r="L58" s="30">
        <v>0</v>
      </c>
      <c r="M58" s="31"/>
      <c r="N58" s="26"/>
      <c r="O58" s="30">
        <v>86.804594519789646</v>
      </c>
      <c r="P58" s="32">
        <v>100</v>
      </c>
      <c r="Q58" s="30">
        <v>115.92505854800936</v>
      </c>
      <c r="R58" s="30">
        <v>102.75689223057644</v>
      </c>
      <c r="S58" s="36"/>
      <c r="T58" s="31">
        <v>111.62840249294199</v>
      </c>
      <c r="U58" s="31">
        <v>79.375</v>
      </c>
      <c r="V58" s="30">
        <v>169.61130742049471</v>
      </c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</row>
    <row r="59" spans="1:62" x14ac:dyDescent="0.2">
      <c r="A59" s="28" t="s">
        <v>109</v>
      </c>
      <c r="B59" s="28" t="s">
        <v>110</v>
      </c>
      <c r="C59" s="6">
        <v>821</v>
      </c>
      <c r="D59" s="6">
        <v>333.8</v>
      </c>
      <c r="E59" s="6">
        <f t="shared" si="7"/>
        <v>40.657734470158346</v>
      </c>
      <c r="F59" s="6">
        <v>821</v>
      </c>
      <c r="G59" s="6">
        <v>333.8</v>
      </c>
      <c r="H59" s="6">
        <f t="shared" si="0"/>
        <v>40.657734470158346</v>
      </c>
      <c r="I59" s="29">
        <f t="shared" si="8"/>
        <v>-487.2</v>
      </c>
      <c r="J59" s="29">
        <f t="shared" si="3"/>
        <v>0</v>
      </c>
      <c r="K59" s="29">
        <f t="shared" si="4"/>
        <v>487.2</v>
      </c>
      <c r="L59" s="30">
        <v>0</v>
      </c>
      <c r="M59" s="31"/>
      <c r="N59" s="26"/>
      <c r="O59" s="30">
        <v>19.149681176513948</v>
      </c>
      <c r="P59" s="32">
        <v>100</v>
      </c>
      <c r="Q59" s="30">
        <v>111.0877988528113</v>
      </c>
      <c r="R59" s="30">
        <v>110.09174311926606</v>
      </c>
      <c r="S59" s="36"/>
      <c r="T59" s="31">
        <v>127.88082371841682</v>
      </c>
      <c r="U59" s="31">
        <v>0</v>
      </c>
      <c r="V59" s="30">
        <v>102.80649926144756</v>
      </c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</row>
    <row r="60" spans="1:62" x14ac:dyDescent="0.2">
      <c r="A60" s="28" t="s">
        <v>111</v>
      </c>
      <c r="B60" s="28" t="s">
        <v>112</v>
      </c>
      <c r="C60" s="6">
        <v>197</v>
      </c>
      <c r="D60" s="6">
        <v>145.9</v>
      </c>
      <c r="E60" s="6">
        <f t="shared" si="7"/>
        <v>74.060913705583758</v>
      </c>
      <c r="F60" s="6">
        <v>197</v>
      </c>
      <c r="G60" s="6">
        <v>145.9</v>
      </c>
      <c r="H60" s="6">
        <f t="shared" si="0"/>
        <v>74.060913705583758</v>
      </c>
      <c r="I60" s="29">
        <f t="shared" si="8"/>
        <v>-51.099999999999994</v>
      </c>
      <c r="J60" s="29">
        <f t="shared" si="3"/>
        <v>0</v>
      </c>
      <c r="K60" s="29">
        <f t="shared" si="4"/>
        <v>51.099999999999994</v>
      </c>
      <c r="L60" s="30">
        <v>0</v>
      </c>
      <c r="M60" s="31"/>
      <c r="N60" s="26"/>
      <c r="O60" s="30">
        <v>71.733787105312913</v>
      </c>
      <c r="P60" s="32">
        <v>100</v>
      </c>
      <c r="Q60" s="30">
        <v>42.474226804123717</v>
      </c>
      <c r="R60" s="30">
        <v>206.66666666666669</v>
      </c>
      <c r="S60" s="36"/>
      <c r="T60" s="31">
        <v>128.97119341563786</v>
      </c>
      <c r="U60" s="31">
        <v>0</v>
      </c>
      <c r="V60" s="30">
        <v>94.444444444444443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</row>
    <row r="61" spans="1:62" x14ac:dyDescent="0.2">
      <c r="A61" s="28" t="s">
        <v>113</v>
      </c>
      <c r="B61" s="28" t="s">
        <v>114</v>
      </c>
      <c r="C61" s="6">
        <v>957</v>
      </c>
      <c r="D61" s="6">
        <v>1139.9000000000001</v>
      </c>
      <c r="E61" s="6">
        <f t="shared" si="7"/>
        <v>119.11180773249738</v>
      </c>
      <c r="F61" s="6">
        <v>957</v>
      </c>
      <c r="G61" s="6">
        <v>1139.9000000000001</v>
      </c>
      <c r="H61" s="6">
        <f t="shared" si="0"/>
        <v>119.11180773249738</v>
      </c>
      <c r="I61" s="29">
        <f t="shared" si="8"/>
        <v>182.90000000000009</v>
      </c>
      <c r="J61" s="29">
        <f t="shared" si="3"/>
        <v>182.90000000000009</v>
      </c>
      <c r="K61" s="29">
        <f t="shared" si="4"/>
        <v>0</v>
      </c>
      <c r="L61" s="30">
        <v>0</v>
      </c>
      <c r="M61" s="31"/>
      <c r="N61" s="26"/>
      <c r="O61" s="30">
        <v>31.194657061383761</v>
      </c>
      <c r="P61" s="32">
        <v>100</v>
      </c>
      <c r="Q61" s="30">
        <v>66.816546762589923</v>
      </c>
      <c r="R61" s="30">
        <v>113.87283236994219</v>
      </c>
      <c r="S61" s="36"/>
      <c r="T61" s="31">
        <v>137.52515090543261</v>
      </c>
      <c r="U61" s="31">
        <v>733</v>
      </c>
      <c r="V61" s="30">
        <v>119.27374301675977</v>
      </c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</row>
    <row r="62" spans="1:62" x14ac:dyDescent="0.2">
      <c r="A62" s="28" t="s">
        <v>115</v>
      </c>
      <c r="B62" s="28" t="s">
        <v>116</v>
      </c>
      <c r="C62" s="6">
        <v>811</v>
      </c>
      <c r="D62" s="6">
        <v>1025.9000000000001</v>
      </c>
      <c r="E62" s="6">
        <f t="shared" si="7"/>
        <v>126.49815043156597</v>
      </c>
      <c r="F62" s="6">
        <v>811</v>
      </c>
      <c r="G62" s="6">
        <v>1025.9000000000001</v>
      </c>
      <c r="H62" s="6">
        <f t="shared" si="0"/>
        <v>126.49815043156597</v>
      </c>
      <c r="I62" s="29">
        <f t="shared" si="8"/>
        <v>214.90000000000009</v>
      </c>
      <c r="J62" s="29">
        <f t="shared" si="3"/>
        <v>214.90000000000009</v>
      </c>
      <c r="K62" s="29">
        <f t="shared" si="4"/>
        <v>0</v>
      </c>
      <c r="L62" s="30">
        <v>0</v>
      </c>
      <c r="M62" s="31"/>
      <c r="N62" s="26"/>
      <c r="O62" s="30">
        <v>90.897853691425993</v>
      </c>
      <c r="P62" s="32">
        <v>100</v>
      </c>
      <c r="Q62" s="30">
        <v>103.89950626406474</v>
      </c>
      <c r="R62" s="30">
        <v>120.49963262307126</v>
      </c>
      <c r="S62" s="36"/>
      <c r="T62" s="31">
        <v>135.10512638790456</v>
      </c>
      <c r="U62" s="31">
        <v>58.958333333333336</v>
      </c>
      <c r="V62" s="30">
        <v>85.607476635514018</v>
      </c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</row>
    <row r="63" spans="1:62" x14ac:dyDescent="0.2">
      <c r="A63" s="28" t="s">
        <v>117</v>
      </c>
      <c r="B63" s="28" t="s">
        <v>118</v>
      </c>
      <c r="C63" s="6">
        <v>838</v>
      </c>
      <c r="D63" s="6">
        <v>1014</v>
      </c>
      <c r="E63" s="6">
        <f t="shared" si="7"/>
        <v>121.00238663484487</v>
      </c>
      <c r="F63" s="6">
        <v>838</v>
      </c>
      <c r="G63" s="6">
        <v>1014</v>
      </c>
      <c r="H63" s="6">
        <f t="shared" si="0"/>
        <v>121.00238663484487</v>
      </c>
      <c r="I63" s="29">
        <f t="shared" si="8"/>
        <v>176</v>
      </c>
      <c r="J63" s="29">
        <f t="shared" si="3"/>
        <v>176</v>
      </c>
      <c r="K63" s="29">
        <f t="shared" si="4"/>
        <v>0</v>
      </c>
      <c r="L63" s="30">
        <v>104.62982642578818</v>
      </c>
      <c r="M63" s="31"/>
      <c r="N63" s="26"/>
      <c r="O63" s="30">
        <v>78.7640690320506</v>
      </c>
      <c r="P63" s="32">
        <v>100</v>
      </c>
      <c r="Q63" s="30">
        <v>41.962616822429908</v>
      </c>
      <c r="R63" s="30">
        <v>66.25766871165645</v>
      </c>
      <c r="S63" s="36"/>
      <c r="T63" s="31">
        <v>131.59425105923404</v>
      </c>
      <c r="U63" s="31">
        <v>74.166666666666671</v>
      </c>
      <c r="V63" s="30">
        <v>176.97841726618705</v>
      </c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</row>
    <row r="64" spans="1:62" x14ac:dyDescent="0.2">
      <c r="A64" s="28" t="s">
        <v>119</v>
      </c>
      <c r="B64" s="28" t="s">
        <v>120</v>
      </c>
      <c r="C64" s="6">
        <v>587</v>
      </c>
      <c r="D64" s="6">
        <v>872.8</v>
      </c>
      <c r="E64" s="6">
        <f t="shared" si="7"/>
        <v>148.68824531516182</v>
      </c>
      <c r="F64" s="6">
        <v>587</v>
      </c>
      <c r="G64" s="6">
        <v>872.8</v>
      </c>
      <c r="H64" s="6">
        <f t="shared" si="0"/>
        <v>148.68824531516182</v>
      </c>
      <c r="I64" s="29">
        <f t="shared" si="8"/>
        <v>285.79999999999995</v>
      </c>
      <c r="J64" s="29">
        <f t="shared" si="3"/>
        <v>285.79999999999995</v>
      </c>
      <c r="K64" s="29">
        <f t="shared" si="4"/>
        <v>0</v>
      </c>
      <c r="L64" s="30">
        <v>0</v>
      </c>
      <c r="M64" s="31"/>
      <c r="N64" s="26"/>
      <c r="O64" s="30">
        <v>134.95914066916791</v>
      </c>
      <c r="P64" s="32">
        <v>100</v>
      </c>
      <c r="Q64" s="30">
        <v>95.389674857284689</v>
      </c>
      <c r="R64" s="30">
        <v>107.62463343108504</v>
      </c>
      <c r="S64" s="36"/>
      <c r="T64" s="31">
        <v>151.12380421658773</v>
      </c>
      <c r="U64" s="31">
        <v>46.458333333333336</v>
      </c>
      <c r="V64" s="30">
        <v>101.73010380622839</v>
      </c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</row>
    <row r="65" spans="1:62" x14ac:dyDescent="0.2">
      <c r="A65" s="28" t="s">
        <v>121</v>
      </c>
      <c r="B65" s="28" t="s">
        <v>122</v>
      </c>
      <c r="C65" s="6">
        <v>439</v>
      </c>
      <c r="D65" s="6">
        <v>467.7</v>
      </c>
      <c r="E65" s="6">
        <f t="shared" si="7"/>
        <v>106.5375854214123</v>
      </c>
      <c r="F65" s="6">
        <v>439</v>
      </c>
      <c r="G65" s="6">
        <v>467.7</v>
      </c>
      <c r="H65" s="6">
        <f t="shared" si="0"/>
        <v>106.5375854214123</v>
      </c>
      <c r="I65" s="29">
        <f t="shared" si="8"/>
        <v>28.699999999999989</v>
      </c>
      <c r="J65" s="29">
        <f t="shared" si="3"/>
        <v>28.699999999999989</v>
      </c>
      <c r="K65" s="29">
        <f t="shared" si="4"/>
        <v>0</v>
      </c>
      <c r="L65" s="30">
        <v>0</v>
      </c>
      <c r="M65" s="31"/>
      <c r="N65" s="26"/>
      <c r="O65" s="30">
        <v>61.134807498035691</v>
      </c>
      <c r="P65" s="32">
        <v>100</v>
      </c>
      <c r="Q65" s="30">
        <v>80.967741935483872</v>
      </c>
      <c r="R65" s="30">
        <v>100.29850746268659</v>
      </c>
      <c r="S65" s="36"/>
      <c r="T65" s="31">
        <v>157.49342681858019</v>
      </c>
      <c r="U65" s="31">
        <v>181.99999999999997</v>
      </c>
      <c r="V65" s="30">
        <v>111.92052980132449</v>
      </c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</row>
    <row r="66" spans="1:62" x14ac:dyDescent="0.2">
      <c r="A66" s="28" t="s">
        <v>123</v>
      </c>
      <c r="B66" s="28" t="s">
        <v>124</v>
      </c>
      <c r="C66" s="6">
        <v>1026</v>
      </c>
      <c r="D66" s="6">
        <v>829.5</v>
      </c>
      <c r="E66" s="6">
        <f t="shared" si="7"/>
        <v>80.847953216374265</v>
      </c>
      <c r="F66" s="6">
        <v>1026</v>
      </c>
      <c r="G66" s="6">
        <v>829.5</v>
      </c>
      <c r="H66" s="6">
        <f t="shared" si="0"/>
        <v>80.847953216374265</v>
      </c>
      <c r="I66" s="29">
        <f t="shared" si="8"/>
        <v>-196.5</v>
      </c>
      <c r="J66" s="29">
        <f t="shared" si="3"/>
        <v>0</v>
      </c>
      <c r="K66" s="29">
        <f t="shared" si="4"/>
        <v>196.5</v>
      </c>
      <c r="L66" s="30">
        <v>0</v>
      </c>
      <c r="M66" s="31"/>
      <c r="N66" s="26"/>
      <c r="O66" s="30">
        <v>87.94265641317763</v>
      </c>
      <c r="P66" s="32">
        <v>100</v>
      </c>
      <c r="Q66" s="30">
        <v>34.642857142857139</v>
      </c>
      <c r="R66" s="30">
        <v>60.773480662983424</v>
      </c>
      <c r="S66" s="36"/>
      <c r="T66" s="31">
        <v>134.23889607589479</v>
      </c>
      <c r="U66" s="31">
        <v>18.75</v>
      </c>
      <c r="V66" s="30">
        <v>75.555555555555557</v>
      </c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</row>
    <row r="67" spans="1:62" x14ac:dyDescent="0.2">
      <c r="A67" s="28" t="s">
        <v>125</v>
      </c>
      <c r="B67" s="28" t="s">
        <v>126</v>
      </c>
      <c r="C67" s="6">
        <v>767</v>
      </c>
      <c r="D67" s="6">
        <v>870.9</v>
      </c>
      <c r="E67" s="6">
        <f t="shared" si="7"/>
        <v>113.54628422425033</v>
      </c>
      <c r="F67" s="6">
        <v>767</v>
      </c>
      <c r="G67" s="6">
        <v>870.9</v>
      </c>
      <c r="H67" s="6">
        <f t="shared" si="0"/>
        <v>113.54628422425033</v>
      </c>
      <c r="I67" s="29">
        <f t="shared" si="8"/>
        <v>103.89999999999998</v>
      </c>
      <c r="J67" s="29">
        <f t="shared" si="3"/>
        <v>103.89999999999998</v>
      </c>
      <c r="K67" s="29">
        <f t="shared" si="4"/>
        <v>0</v>
      </c>
      <c r="L67" s="30">
        <v>0</v>
      </c>
      <c r="M67" s="31"/>
      <c r="N67" s="26"/>
      <c r="O67" s="30">
        <v>111.35831381733021</v>
      </c>
      <c r="P67" s="32">
        <v>100</v>
      </c>
      <c r="Q67" s="30">
        <v>80.625</v>
      </c>
      <c r="R67" s="30">
        <v>143.00000000000003</v>
      </c>
      <c r="S67" s="36"/>
      <c r="T67" s="31">
        <v>178.50363196125909</v>
      </c>
      <c r="U67" s="31">
        <v>35.625</v>
      </c>
      <c r="V67" s="30">
        <v>108.79345603271983</v>
      </c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</row>
    <row r="68" spans="1:62" ht="36" x14ac:dyDescent="0.2">
      <c r="A68" s="22" t="s">
        <v>127</v>
      </c>
      <c r="C68" s="23">
        <f>SUM(C69:C73)</f>
        <v>5559</v>
      </c>
      <c r="D68" s="23">
        <f>SUM(D69:D73)</f>
        <v>7318.5</v>
      </c>
      <c r="E68" s="24">
        <f>IF(C68&gt;0,D68/C68*100,0)</f>
        <v>131.65137614678898</v>
      </c>
      <c r="F68" s="23">
        <f>SUM(F69:F73)</f>
        <v>5559</v>
      </c>
      <c r="G68" s="23">
        <f>SUM(G69:G73)</f>
        <v>7318.5</v>
      </c>
      <c r="H68" s="23">
        <f t="shared" si="0"/>
        <v>131.65137614678898</v>
      </c>
      <c r="I68" s="23">
        <f>SUM(I69:I73)</f>
        <v>1759.4999999999998</v>
      </c>
      <c r="J68" s="23">
        <f>SUM(J69:J73)</f>
        <v>1759.4999999999998</v>
      </c>
      <c r="K68" s="23">
        <f>SUM(K69:K73)</f>
        <v>0</v>
      </c>
      <c r="L68" s="26"/>
      <c r="M68" s="31"/>
      <c r="N68" s="26"/>
      <c r="O68" s="26"/>
      <c r="P68" s="35"/>
      <c r="Q68" s="26"/>
      <c r="R68" s="26"/>
      <c r="S68" s="36"/>
      <c r="T68" s="31"/>
      <c r="U68" s="31"/>
      <c r="V68" s="26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</row>
    <row r="69" spans="1:62" x14ac:dyDescent="0.2">
      <c r="A69" s="28" t="s">
        <v>128</v>
      </c>
      <c r="B69" s="28" t="s">
        <v>129</v>
      </c>
      <c r="C69" s="6">
        <v>862</v>
      </c>
      <c r="D69" s="6">
        <v>969.6</v>
      </c>
      <c r="E69" s="6">
        <f t="shared" si="7"/>
        <v>112.48259860788863</v>
      </c>
      <c r="F69" s="6">
        <v>862</v>
      </c>
      <c r="G69" s="6">
        <v>969.6</v>
      </c>
      <c r="H69" s="6">
        <f t="shared" si="0"/>
        <v>112.48259860788863</v>
      </c>
      <c r="I69" s="29">
        <f>G69-F69</f>
        <v>107.60000000000002</v>
      </c>
      <c r="J69" s="29">
        <f t="shared" si="3"/>
        <v>107.60000000000002</v>
      </c>
      <c r="K69" s="29">
        <f t="shared" si="4"/>
        <v>0</v>
      </c>
      <c r="L69" s="30">
        <v>0</v>
      </c>
      <c r="M69" s="31"/>
      <c r="N69" s="26"/>
      <c r="O69" s="30">
        <v>81.433538213199228</v>
      </c>
      <c r="P69" s="32">
        <v>100</v>
      </c>
      <c r="Q69" s="30">
        <v>135.51625239005736</v>
      </c>
      <c r="R69" s="30">
        <v>75.813953488372078</v>
      </c>
      <c r="S69" s="36"/>
      <c r="T69" s="31">
        <v>98.939488459139113</v>
      </c>
      <c r="U69" s="31">
        <v>107.16981132075472</v>
      </c>
      <c r="V69" s="30">
        <v>100</v>
      </c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</row>
    <row r="70" spans="1:62" x14ac:dyDescent="0.2">
      <c r="A70" s="28" t="s">
        <v>130</v>
      </c>
      <c r="B70" s="28" t="s">
        <v>131</v>
      </c>
      <c r="C70" s="6">
        <v>2104</v>
      </c>
      <c r="D70" s="6">
        <v>3265.1</v>
      </c>
      <c r="E70" s="6">
        <f t="shared" si="7"/>
        <v>155.18536121673003</v>
      </c>
      <c r="F70" s="6">
        <v>2104</v>
      </c>
      <c r="G70" s="6">
        <v>3265.1</v>
      </c>
      <c r="H70" s="6">
        <f t="shared" si="0"/>
        <v>155.18536121673003</v>
      </c>
      <c r="I70" s="29">
        <f>G70-F70</f>
        <v>1161.0999999999999</v>
      </c>
      <c r="J70" s="29">
        <f t="shared" si="3"/>
        <v>1161.0999999999999</v>
      </c>
      <c r="K70" s="29">
        <f t="shared" si="4"/>
        <v>0</v>
      </c>
      <c r="L70" s="30">
        <v>83.390247809846628</v>
      </c>
      <c r="M70" s="31"/>
      <c r="N70" s="26"/>
      <c r="O70" s="30">
        <v>78.10877219646882</v>
      </c>
      <c r="P70" s="32">
        <v>100</v>
      </c>
      <c r="Q70" s="30">
        <v>100</v>
      </c>
      <c r="R70" s="30">
        <v>91.580096204373646</v>
      </c>
      <c r="S70" s="36"/>
      <c r="T70" s="31">
        <v>103.25126176136956</v>
      </c>
      <c r="U70" s="31">
        <v>62.075471698113205</v>
      </c>
      <c r="V70" s="30">
        <v>101.65289256198346</v>
      </c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</row>
    <row r="71" spans="1:62" x14ac:dyDescent="0.2">
      <c r="A71" s="28" t="s">
        <v>132</v>
      </c>
      <c r="B71" s="28" t="s">
        <v>133</v>
      </c>
      <c r="C71" s="6">
        <v>735</v>
      </c>
      <c r="D71" s="6">
        <v>861.3</v>
      </c>
      <c r="E71" s="6">
        <f t="shared" si="7"/>
        <v>117.18367346938774</v>
      </c>
      <c r="F71" s="6">
        <v>735</v>
      </c>
      <c r="G71" s="6">
        <v>861.3</v>
      </c>
      <c r="H71" s="6">
        <f t="shared" si="0"/>
        <v>117.18367346938774</v>
      </c>
      <c r="I71" s="29">
        <f>G71-F71</f>
        <v>126.29999999999995</v>
      </c>
      <c r="J71" s="29">
        <f t="shared" si="3"/>
        <v>126.29999999999995</v>
      </c>
      <c r="K71" s="29">
        <f t="shared" si="4"/>
        <v>0</v>
      </c>
      <c r="L71" s="30">
        <v>0</v>
      </c>
      <c r="M71" s="31"/>
      <c r="N71" s="26"/>
      <c r="O71" s="30">
        <v>75.363583478766728</v>
      </c>
      <c r="P71" s="32">
        <v>100</v>
      </c>
      <c r="Q71" s="30">
        <v>143.72026641294008</v>
      </c>
      <c r="R71" s="30">
        <v>181.38041733547351</v>
      </c>
      <c r="S71" s="36"/>
      <c r="T71" s="31">
        <v>90.738484036071171</v>
      </c>
      <c r="U71" s="31">
        <v>74.905660377358501</v>
      </c>
      <c r="V71" s="30">
        <v>76.694915254237287</v>
      </c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</row>
    <row r="72" spans="1:62" x14ac:dyDescent="0.2">
      <c r="A72" s="28" t="s">
        <v>134</v>
      </c>
      <c r="B72" s="28" t="s">
        <v>135</v>
      </c>
      <c r="C72" s="6">
        <v>794</v>
      </c>
      <c r="D72" s="6">
        <v>1068.5999999999999</v>
      </c>
      <c r="E72" s="6">
        <f t="shared" si="7"/>
        <v>134.58438287153652</v>
      </c>
      <c r="F72" s="6">
        <v>794</v>
      </c>
      <c r="G72" s="6">
        <v>1068.5999999999999</v>
      </c>
      <c r="H72" s="6">
        <f t="shared" ref="H72:H135" si="9">IF(F72&gt;0,G72/F72*100,0)</f>
        <v>134.58438287153652</v>
      </c>
      <c r="I72" s="29">
        <f>G72-F72</f>
        <v>274.59999999999991</v>
      </c>
      <c r="J72" s="29">
        <f t="shared" si="3"/>
        <v>274.59999999999991</v>
      </c>
      <c r="K72" s="29">
        <f t="shared" si="4"/>
        <v>0</v>
      </c>
      <c r="L72" s="30">
        <v>0</v>
      </c>
      <c r="M72" s="31"/>
      <c r="N72" s="26"/>
      <c r="O72" s="30">
        <v>119.34287402350164</v>
      </c>
      <c r="P72" s="32">
        <v>100</v>
      </c>
      <c r="Q72" s="30">
        <v>100</v>
      </c>
      <c r="R72" s="30">
        <v>155.17241379310346</v>
      </c>
      <c r="S72" s="36"/>
      <c r="T72" s="31">
        <v>81.382510600848065</v>
      </c>
      <c r="U72" s="31">
        <v>138.67924528301887</v>
      </c>
      <c r="V72" s="30">
        <v>105.12820512820514</v>
      </c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</row>
    <row r="73" spans="1:62" x14ac:dyDescent="0.2">
      <c r="A73" s="28" t="s">
        <v>136</v>
      </c>
      <c r="B73" s="28" t="s">
        <v>137</v>
      </c>
      <c r="C73" s="6">
        <v>1064</v>
      </c>
      <c r="D73" s="6">
        <v>1153.9000000000001</v>
      </c>
      <c r="E73" s="6">
        <f t="shared" si="7"/>
        <v>108.44924812030077</v>
      </c>
      <c r="F73" s="6">
        <v>1064</v>
      </c>
      <c r="G73" s="6">
        <v>1153.9000000000001</v>
      </c>
      <c r="H73" s="6">
        <f t="shared" si="9"/>
        <v>108.44924812030077</v>
      </c>
      <c r="I73" s="29">
        <f>G73-F73</f>
        <v>89.900000000000091</v>
      </c>
      <c r="J73" s="29">
        <f t="shared" si="3"/>
        <v>89.900000000000091</v>
      </c>
      <c r="K73" s="29">
        <f t="shared" si="4"/>
        <v>0</v>
      </c>
      <c r="L73" s="30">
        <v>0</v>
      </c>
      <c r="M73" s="31"/>
      <c r="N73" s="26"/>
      <c r="O73" s="30">
        <v>83.291163412421824</v>
      </c>
      <c r="P73" s="32">
        <v>100</v>
      </c>
      <c r="Q73" s="30">
        <v>110.47489823609227</v>
      </c>
      <c r="R73" s="30">
        <v>128.55040470934509</v>
      </c>
      <c r="S73" s="36"/>
      <c r="T73" s="31">
        <v>81.566684362649681</v>
      </c>
      <c r="U73" s="31">
        <v>92.452830188679243</v>
      </c>
      <c r="V73" s="30">
        <v>100.71428571428571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</row>
    <row r="74" spans="1:62" ht="48" x14ac:dyDescent="0.2">
      <c r="A74" s="22" t="s">
        <v>138</v>
      </c>
      <c r="C74" s="23">
        <f>SUM(C75:C82)</f>
        <v>6149</v>
      </c>
      <c r="D74" s="23">
        <f>SUM(D75:D82)</f>
        <v>7387.5999999999995</v>
      </c>
      <c r="E74" s="24">
        <f>IF(C74&gt;0,D74/C74*100,0)</f>
        <v>120.14311270125222</v>
      </c>
      <c r="F74" s="23">
        <f>SUM(F75:F82)</f>
        <v>6149</v>
      </c>
      <c r="G74" s="23">
        <f>SUM(G75:G82)</f>
        <v>7387.5999999999995</v>
      </c>
      <c r="H74" s="23">
        <f t="shared" si="9"/>
        <v>120.14311270125222</v>
      </c>
      <c r="I74" s="23">
        <f>SUM(I75:I82)</f>
        <v>1238.5999999999997</v>
      </c>
      <c r="J74" s="23">
        <f>SUM(J75:J82)</f>
        <v>1375.0999999999997</v>
      </c>
      <c r="K74" s="23">
        <f>SUM(K75:K82)</f>
        <v>136.5</v>
      </c>
      <c r="L74" s="26"/>
      <c r="M74" s="31"/>
      <c r="N74" s="26"/>
      <c r="O74" s="26"/>
      <c r="P74" s="35"/>
      <c r="Q74" s="26"/>
      <c r="R74" s="26"/>
      <c r="S74" s="36"/>
      <c r="T74" s="31"/>
      <c r="U74" s="31"/>
      <c r="V74" s="26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</row>
    <row r="75" spans="1:62" x14ac:dyDescent="0.2">
      <c r="A75" s="28" t="s">
        <v>139</v>
      </c>
      <c r="B75" s="28" t="s">
        <v>140</v>
      </c>
      <c r="C75" s="6">
        <v>474</v>
      </c>
      <c r="D75" s="6">
        <v>495.2</v>
      </c>
      <c r="E75" s="6">
        <f t="shared" si="7"/>
        <v>104.47257383966245</v>
      </c>
      <c r="F75" s="6">
        <v>474</v>
      </c>
      <c r="G75" s="6">
        <v>495.2</v>
      </c>
      <c r="H75" s="6">
        <f t="shared" si="9"/>
        <v>104.47257383966245</v>
      </c>
      <c r="I75" s="29">
        <f t="shared" ref="I75:I82" si="10">G75-F75</f>
        <v>21.199999999999989</v>
      </c>
      <c r="J75" s="29">
        <f t="shared" ref="J75:J138" si="11">IF(I75&gt;0,I75,0)</f>
        <v>21.199999999999989</v>
      </c>
      <c r="K75" s="29">
        <f t="shared" ref="K75:K138" si="12">IF(I75&lt;0,0-I75,0)</f>
        <v>0</v>
      </c>
      <c r="L75" s="30">
        <v>105.68664040362152</v>
      </c>
      <c r="M75" s="31"/>
      <c r="N75" s="26"/>
      <c r="O75" s="30">
        <v>167.33093013809912</v>
      </c>
      <c r="P75" s="32">
        <v>100</v>
      </c>
      <c r="Q75" s="30">
        <v>73.837963278957062</v>
      </c>
      <c r="R75" s="30">
        <v>121.4428857715431</v>
      </c>
      <c r="S75" s="36"/>
      <c r="T75" s="31">
        <v>140.80143540669857</v>
      </c>
      <c r="U75" s="31">
        <v>72</v>
      </c>
      <c r="V75" s="30">
        <v>98.9648033126294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</row>
    <row r="76" spans="1:62" x14ac:dyDescent="0.2">
      <c r="A76" s="28" t="s">
        <v>141</v>
      </c>
      <c r="B76" s="28" t="s">
        <v>142</v>
      </c>
      <c r="C76" s="6">
        <v>2392</v>
      </c>
      <c r="D76" s="6">
        <v>3505.1</v>
      </c>
      <c r="E76" s="6">
        <f t="shared" si="7"/>
        <v>146.53428093645485</v>
      </c>
      <c r="F76" s="6">
        <v>2392</v>
      </c>
      <c r="G76" s="6">
        <v>3505.1</v>
      </c>
      <c r="H76" s="6">
        <f t="shared" si="9"/>
        <v>146.53428093645485</v>
      </c>
      <c r="I76" s="29">
        <f t="shared" si="10"/>
        <v>1113.0999999999999</v>
      </c>
      <c r="J76" s="29">
        <f t="shared" si="11"/>
        <v>1113.0999999999999</v>
      </c>
      <c r="K76" s="29">
        <f t="shared" si="12"/>
        <v>0</v>
      </c>
      <c r="L76" s="30">
        <v>112.77700404036008</v>
      </c>
      <c r="M76" s="31"/>
      <c r="N76" s="26"/>
      <c r="O76" s="30">
        <v>85.140503651038927</v>
      </c>
      <c r="P76" s="32">
        <v>100</v>
      </c>
      <c r="Q76" s="30">
        <v>83.197026022304826</v>
      </c>
      <c r="R76" s="30">
        <v>108.31715210355988</v>
      </c>
      <c r="S76" s="36"/>
      <c r="T76" s="31">
        <v>126.59876920862274</v>
      </c>
      <c r="U76" s="31">
        <v>16.888888888888889</v>
      </c>
      <c r="V76" s="30">
        <v>99.600798403193608</v>
      </c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</row>
    <row r="77" spans="1:62" x14ac:dyDescent="0.2">
      <c r="A77" s="28" t="s">
        <v>143</v>
      </c>
      <c r="B77" s="28" t="s">
        <v>144</v>
      </c>
      <c r="C77" s="6">
        <v>210</v>
      </c>
      <c r="D77" s="6">
        <v>309.89999999999998</v>
      </c>
      <c r="E77" s="6">
        <f t="shared" si="7"/>
        <v>147.57142857142856</v>
      </c>
      <c r="F77" s="6">
        <v>210</v>
      </c>
      <c r="G77" s="6">
        <v>309.89999999999998</v>
      </c>
      <c r="H77" s="6">
        <f t="shared" si="9"/>
        <v>147.57142857142856</v>
      </c>
      <c r="I77" s="29">
        <f t="shared" si="10"/>
        <v>99.899999999999977</v>
      </c>
      <c r="J77" s="29">
        <f t="shared" si="11"/>
        <v>99.899999999999977</v>
      </c>
      <c r="K77" s="29">
        <f t="shared" si="12"/>
        <v>0</v>
      </c>
      <c r="L77" s="30">
        <v>121.24132613723977</v>
      </c>
      <c r="M77" s="31"/>
      <c r="N77" s="26"/>
      <c r="O77" s="30">
        <v>44.420252417152554</v>
      </c>
      <c r="P77" s="32">
        <v>100</v>
      </c>
      <c r="Q77" s="30">
        <v>140.29197080291971</v>
      </c>
      <c r="R77" s="30">
        <v>330.85501858736063</v>
      </c>
      <c r="S77" s="36"/>
      <c r="T77" s="31">
        <v>92.514534883720927</v>
      </c>
      <c r="U77" s="31">
        <v>31.333333333333336</v>
      </c>
      <c r="V77" s="30">
        <v>100</v>
      </c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</row>
    <row r="78" spans="1:62" x14ac:dyDescent="0.2">
      <c r="A78" s="28" t="s">
        <v>145</v>
      </c>
      <c r="B78" s="28" t="s">
        <v>146</v>
      </c>
      <c r="C78" s="6">
        <v>315</v>
      </c>
      <c r="D78" s="6">
        <v>321.60000000000002</v>
      </c>
      <c r="E78" s="6">
        <f t="shared" si="7"/>
        <v>102.0952380952381</v>
      </c>
      <c r="F78" s="6">
        <v>315</v>
      </c>
      <c r="G78" s="6">
        <v>321.60000000000002</v>
      </c>
      <c r="H78" s="6">
        <f t="shared" si="9"/>
        <v>102.0952380952381</v>
      </c>
      <c r="I78" s="29">
        <f t="shared" si="10"/>
        <v>6.6000000000000227</v>
      </c>
      <c r="J78" s="29">
        <f t="shared" si="11"/>
        <v>6.6000000000000227</v>
      </c>
      <c r="K78" s="29">
        <f t="shared" si="12"/>
        <v>0</v>
      </c>
      <c r="L78" s="30">
        <v>91.654422568322076</v>
      </c>
      <c r="M78" s="31"/>
      <c r="N78" s="26"/>
      <c r="O78" s="30">
        <v>48.131084950684055</v>
      </c>
      <c r="P78" s="32">
        <v>100</v>
      </c>
      <c r="Q78" s="30">
        <v>149.14332336143593</v>
      </c>
      <c r="R78" s="30">
        <v>74.205844980940256</v>
      </c>
      <c r="S78" s="36"/>
      <c r="T78" s="31">
        <v>199.19724770642202</v>
      </c>
      <c r="U78" s="31">
        <v>97.555555555555557</v>
      </c>
      <c r="V78" s="30">
        <v>99.800796812748999</v>
      </c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</row>
    <row r="79" spans="1:62" x14ac:dyDescent="0.2">
      <c r="A79" s="28" t="s">
        <v>147</v>
      </c>
      <c r="B79" s="28" t="s">
        <v>148</v>
      </c>
      <c r="C79" s="6">
        <v>286</v>
      </c>
      <c r="D79" s="6">
        <v>294</v>
      </c>
      <c r="E79" s="6">
        <f>D79/C79*100</f>
        <v>102.79720279720279</v>
      </c>
      <c r="F79" s="6">
        <v>286</v>
      </c>
      <c r="G79" s="6">
        <v>294</v>
      </c>
      <c r="H79" s="6">
        <f t="shared" si="9"/>
        <v>102.79720279720279</v>
      </c>
      <c r="I79" s="29">
        <f t="shared" si="10"/>
        <v>8</v>
      </c>
      <c r="J79" s="29">
        <f t="shared" si="11"/>
        <v>8</v>
      </c>
      <c r="K79" s="29">
        <f t="shared" si="12"/>
        <v>0</v>
      </c>
      <c r="L79" s="30">
        <v>105.13826110077108</v>
      </c>
      <c r="M79" s="31"/>
      <c r="N79" s="26"/>
      <c r="O79" s="30">
        <v>118.04621783045124</v>
      </c>
      <c r="P79" s="32">
        <v>100</v>
      </c>
      <c r="Q79" s="30">
        <v>97.560975609756099</v>
      </c>
      <c r="R79" s="30">
        <v>155.75757575757575</v>
      </c>
      <c r="S79" s="36"/>
      <c r="T79" s="31">
        <v>82.475536917016129</v>
      </c>
      <c r="U79" s="31">
        <v>12.444444444444445</v>
      </c>
      <c r="V79" s="30">
        <v>100.72289156626506</v>
      </c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</row>
    <row r="80" spans="1:62" x14ac:dyDescent="0.2">
      <c r="A80" s="28" t="s">
        <v>149</v>
      </c>
      <c r="B80" s="28" t="s">
        <v>150</v>
      </c>
      <c r="C80" s="6">
        <v>967</v>
      </c>
      <c r="D80" s="6">
        <v>830.5</v>
      </c>
      <c r="E80" s="6">
        <f t="shared" si="7"/>
        <v>85.88417786970011</v>
      </c>
      <c r="F80" s="6">
        <v>967</v>
      </c>
      <c r="G80" s="6">
        <v>830.5</v>
      </c>
      <c r="H80" s="6">
        <f t="shared" si="9"/>
        <v>85.88417786970011</v>
      </c>
      <c r="I80" s="29">
        <f t="shared" si="10"/>
        <v>-136.5</v>
      </c>
      <c r="J80" s="29">
        <f t="shared" si="11"/>
        <v>0</v>
      </c>
      <c r="K80" s="29">
        <f t="shared" si="12"/>
        <v>136.5</v>
      </c>
      <c r="L80" s="30">
        <v>105.54896142433235</v>
      </c>
      <c r="M80" s="31"/>
      <c r="N80" s="26"/>
      <c r="O80" s="30">
        <v>52.20775673707211</v>
      </c>
      <c r="P80" s="32">
        <v>100</v>
      </c>
      <c r="Q80" s="30">
        <v>86.063129116440891</v>
      </c>
      <c r="R80" s="30">
        <v>72.268907563025209</v>
      </c>
      <c r="S80" s="36"/>
      <c r="T80" s="31">
        <v>132.69524368761009</v>
      </c>
      <c r="U80" s="31">
        <v>81.111111111111114</v>
      </c>
      <c r="V80" s="30">
        <v>100.45197740112994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</row>
    <row r="81" spans="1:62" x14ac:dyDescent="0.2">
      <c r="A81" s="28" t="s">
        <v>151</v>
      </c>
      <c r="B81" s="28" t="s">
        <v>152</v>
      </c>
      <c r="C81" s="6">
        <v>1097</v>
      </c>
      <c r="D81" s="6">
        <v>1108.0999999999999</v>
      </c>
      <c r="E81" s="6">
        <f t="shared" si="7"/>
        <v>101.01185050136736</v>
      </c>
      <c r="F81" s="6">
        <v>1097</v>
      </c>
      <c r="G81" s="6">
        <v>1108.0999999999999</v>
      </c>
      <c r="H81" s="6">
        <f t="shared" si="9"/>
        <v>101.01185050136736</v>
      </c>
      <c r="I81" s="29">
        <f t="shared" si="10"/>
        <v>11.099999999999909</v>
      </c>
      <c r="J81" s="29">
        <f t="shared" si="11"/>
        <v>11.099999999999909</v>
      </c>
      <c r="K81" s="29">
        <f t="shared" si="12"/>
        <v>0</v>
      </c>
      <c r="L81" s="30">
        <v>103.25333333333333</v>
      </c>
      <c r="M81" s="31"/>
      <c r="N81" s="26"/>
      <c r="O81" s="30">
        <v>54.679724722075171</v>
      </c>
      <c r="P81" s="32">
        <v>100</v>
      </c>
      <c r="Q81" s="30">
        <v>85.684210526315795</v>
      </c>
      <c r="R81" s="30">
        <v>198.38709677419354</v>
      </c>
      <c r="S81" s="36"/>
      <c r="T81" s="31">
        <v>159.53890870656627</v>
      </c>
      <c r="U81" s="31">
        <v>14.888888888888891</v>
      </c>
      <c r="V81" s="30">
        <v>101.875</v>
      </c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</row>
    <row r="82" spans="1:62" x14ac:dyDescent="0.2">
      <c r="A82" s="28" t="s">
        <v>153</v>
      </c>
      <c r="B82" s="28" t="s">
        <v>154</v>
      </c>
      <c r="C82" s="6">
        <v>408</v>
      </c>
      <c r="D82" s="6">
        <v>523.20000000000005</v>
      </c>
      <c r="E82" s="6">
        <f t="shared" si="7"/>
        <v>128.23529411764707</v>
      </c>
      <c r="F82" s="6">
        <v>408</v>
      </c>
      <c r="G82" s="6">
        <v>523.20000000000005</v>
      </c>
      <c r="H82" s="6">
        <f t="shared" si="9"/>
        <v>128.23529411764707</v>
      </c>
      <c r="I82" s="29">
        <f t="shared" si="10"/>
        <v>115.20000000000005</v>
      </c>
      <c r="J82" s="29">
        <f t="shared" si="11"/>
        <v>115.20000000000005</v>
      </c>
      <c r="K82" s="29">
        <f t="shared" si="12"/>
        <v>0</v>
      </c>
      <c r="L82" s="30">
        <v>104.63850528025995</v>
      </c>
      <c r="M82" s="31"/>
      <c r="N82" s="26"/>
      <c r="O82" s="30">
        <v>89.924933907103295</v>
      </c>
      <c r="P82" s="32">
        <v>100</v>
      </c>
      <c r="Q82" s="30">
        <v>54.845360824742272</v>
      </c>
      <c r="R82" s="30">
        <v>91.538461538461519</v>
      </c>
      <c r="S82" s="36"/>
      <c r="T82" s="31">
        <v>146.03493274442883</v>
      </c>
      <c r="U82" s="31">
        <v>96.666666666666671</v>
      </c>
      <c r="V82" s="30">
        <v>100.44085231447465</v>
      </c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</row>
    <row r="83" spans="1:62" ht="48" x14ac:dyDescent="0.2">
      <c r="A83" s="22" t="s">
        <v>155</v>
      </c>
      <c r="C83" s="23">
        <f>SUM(C84:C92)</f>
        <v>10578</v>
      </c>
      <c r="D83" s="23">
        <f>SUM(D84:D92)</f>
        <v>13595</v>
      </c>
      <c r="E83" s="24">
        <f>IF(C83&gt;0,D83/C83*100,0)</f>
        <v>128.52145963320098</v>
      </c>
      <c r="F83" s="23">
        <f>SUM(F84:F92)</f>
        <v>10578</v>
      </c>
      <c r="G83" s="23">
        <f>SUM(G84:G92)</f>
        <v>13595</v>
      </c>
      <c r="H83" s="23">
        <f t="shared" si="9"/>
        <v>128.52145963320098</v>
      </c>
      <c r="I83" s="23">
        <f>SUM(I84:I92)</f>
        <v>3017.0000000000005</v>
      </c>
      <c r="J83" s="23">
        <f>SUM(J84:J92)</f>
        <v>3031.7000000000003</v>
      </c>
      <c r="K83" s="23">
        <f>SUM(K84:K92)</f>
        <v>14.700000000000045</v>
      </c>
      <c r="L83" s="26"/>
      <c r="M83" s="31"/>
      <c r="N83" s="26"/>
      <c r="O83" s="26"/>
      <c r="P83" s="35"/>
      <c r="Q83" s="26"/>
      <c r="R83" s="26"/>
      <c r="S83" s="36"/>
      <c r="T83" s="31"/>
      <c r="U83" s="31"/>
      <c r="V83" s="26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</row>
    <row r="84" spans="1:62" x14ac:dyDescent="0.2">
      <c r="A84" s="28" t="s">
        <v>156</v>
      </c>
      <c r="B84" s="28" t="s">
        <v>157</v>
      </c>
      <c r="C84" s="6">
        <v>1726</v>
      </c>
      <c r="D84" s="6">
        <v>2383.3000000000002</v>
      </c>
      <c r="E84" s="6">
        <f t="shared" si="7"/>
        <v>138.08227114716107</v>
      </c>
      <c r="F84" s="6">
        <v>1726</v>
      </c>
      <c r="G84" s="6">
        <v>2383.3000000000002</v>
      </c>
      <c r="H84" s="6">
        <f t="shared" si="9"/>
        <v>138.08227114716107</v>
      </c>
      <c r="I84" s="29">
        <f t="shared" ref="I84:I92" si="13">G84-F84</f>
        <v>657.30000000000018</v>
      </c>
      <c r="J84" s="29">
        <f t="shared" si="11"/>
        <v>657.30000000000018</v>
      </c>
      <c r="K84" s="29">
        <f t="shared" si="12"/>
        <v>0</v>
      </c>
      <c r="L84" s="30">
        <v>110.41822255414489</v>
      </c>
      <c r="M84" s="31"/>
      <c r="N84" s="26"/>
      <c r="O84" s="30">
        <v>196.95598938847698</v>
      </c>
      <c r="P84" s="32">
        <v>100</v>
      </c>
      <c r="Q84" s="30">
        <v>134.35606060606059</v>
      </c>
      <c r="R84" s="30">
        <v>130.74074074074073</v>
      </c>
      <c r="S84" s="36"/>
      <c r="T84" s="31">
        <v>130.78410625022804</v>
      </c>
      <c r="U84" s="31">
        <v>104.21052631578948</v>
      </c>
      <c r="V84" s="30">
        <v>110.00752445447705</v>
      </c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</row>
    <row r="85" spans="1:62" x14ac:dyDescent="0.2">
      <c r="A85" s="28" t="s">
        <v>158</v>
      </c>
      <c r="B85" s="28" t="s">
        <v>159</v>
      </c>
      <c r="C85" s="6">
        <v>1110</v>
      </c>
      <c r="D85" s="6">
        <v>2282.5</v>
      </c>
      <c r="E85" s="6">
        <f t="shared" si="7"/>
        <v>205.63063063063063</v>
      </c>
      <c r="F85" s="6">
        <v>1110</v>
      </c>
      <c r="G85" s="6">
        <v>2282.5</v>
      </c>
      <c r="H85" s="6">
        <f t="shared" si="9"/>
        <v>205.63063063063063</v>
      </c>
      <c r="I85" s="29">
        <f t="shared" si="13"/>
        <v>1172.5</v>
      </c>
      <c r="J85" s="29">
        <f t="shared" si="11"/>
        <v>1172.5</v>
      </c>
      <c r="K85" s="29">
        <f t="shared" si="12"/>
        <v>0</v>
      </c>
      <c r="L85" s="30">
        <v>98.738148354712777</v>
      </c>
      <c r="M85" s="31"/>
      <c r="N85" s="26"/>
      <c r="O85" s="30">
        <v>94.465059536668747</v>
      </c>
      <c r="P85" s="32">
        <v>100</v>
      </c>
      <c r="Q85" s="30">
        <v>133.34872979214779</v>
      </c>
      <c r="R85" s="30">
        <v>135.625</v>
      </c>
      <c r="S85" s="36"/>
      <c r="T85" s="31">
        <v>121.43712193937151</v>
      </c>
      <c r="U85" s="31">
        <v>93.15789473684211</v>
      </c>
      <c r="V85" s="30">
        <v>105.06108202443281</v>
      </c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</row>
    <row r="86" spans="1:62" x14ac:dyDescent="0.2">
      <c r="A86" s="28" t="s">
        <v>160</v>
      </c>
      <c r="B86" s="28" t="s">
        <v>161</v>
      </c>
      <c r="C86" s="6">
        <v>965</v>
      </c>
      <c r="D86" s="6">
        <v>1106.2</v>
      </c>
      <c r="E86" s="6">
        <f t="shared" si="7"/>
        <v>114.63212435233162</v>
      </c>
      <c r="F86" s="6">
        <v>965</v>
      </c>
      <c r="G86" s="6">
        <v>1106.2</v>
      </c>
      <c r="H86" s="6">
        <f t="shared" si="9"/>
        <v>114.63212435233162</v>
      </c>
      <c r="I86" s="29">
        <f t="shared" si="13"/>
        <v>141.20000000000005</v>
      </c>
      <c r="J86" s="29">
        <f t="shared" si="11"/>
        <v>141.20000000000005</v>
      </c>
      <c r="K86" s="29">
        <f t="shared" si="12"/>
        <v>0</v>
      </c>
      <c r="L86" s="30">
        <v>89.822712026832775</v>
      </c>
      <c r="M86" s="31"/>
      <c r="N86" s="26"/>
      <c r="O86" s="30">
        <v>99.423990783852517</v>
      </c>
      <c r="P86" s="32">
        <v>100</v>
      </c>
      <c r="Q86" s="30">
        <v>133.48432055749129</v>
      </c>
      <c r="R86" s="30">
        <v>123.82639503985826</v>
      </c>
      <c r="S86" s="36"/>
      <c r="T86" s="31">
        <v>114.09711344819871</v>
      </c>
      <c r="U86" s="31">
        <v>0</v>
      </c>
      <c r="V86" s="30">
        <v>100.71743929359825</v>
      </c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</row>
    <row r="87" spans="1:62" x14ac:dyDescent="0.2">
      <c r="A87" s="28" t="s">
        <v>162</v>
      </c>
      <c r="B87" s="28" t="s">
        <v>163</v>
      </c>
      <c r="C87" s="6">
        <v>1293</v>
      </c>
      <c r="D87" s="6">
        <v>1492.8</v>
      </c>
      <c r="E87" s="6">
        <f t="shared" si="7"/>
        <v>115.45243619489558</v>
      </c>
      <c r="F87" s="6">
        <v>1293</v>
      </c>
      <c r="G87" s="6">
        <v>1492.8</v>
      </c>
      <c r="H87" s="6">
        <f t="shared" si="9"/>
        <v>115.45243619489558</v>
      </c>
      <c r="I87" s="29">
        <f t="shared" si="13"/>
        <v>199.79999999999995</v>
      </c>
      <c r="J87" s="29">
        <f t="shared" si="11"/>
        <v>199.79999999999995</v>
      </c>
      <c r="K87" s="29">
        <f t="shared" si="12"/>
        <v>0</v>
      </c>
      <c r="L87" s="30">
        <v>83.36494688922609</v>
      </c>
      <c r="M87" s="31"/>
      <c r="N87" s="26"/>
      <c r="O87" s="30">
        <v>94.923090217767026</v>
      </c>
      <c r="P87" s="32">
        <v>100</v>
      </c>
      <c r="Q87" s="30">
        <v>133.68518518518516</v>
      </c>
      <c r="R87" s="30">
        <v>128.06183115338882</v>
      </c>
      <c r="S87" s="36"/>
      <c r="T87" s="31">
        <v>124.40677966101694</v>
      </c>
      <c r="U87" s="31">
        <v>139</v>
      </c>
      <c r="V87" s="30">
        <v>126.1244019138756</v>
      </c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</row>
    <row r="88" spans="1:62" x14ac:dyDescent="0.2">
      <c r="A88" s="28" t="s">
        <v>164</v>
      </c>
      <c r="B88" s="28" t="s">
        <v>165</v>
      </c>
      <c r="C88" s="6">
        <v>998</v>
      </c>
      <c r="D88" s="6">
        <v>1208.4000000000001</v>
      </c>
      <c r="E88" s="6">
        <f t="shared" si="7"/>
        <v>121.08216432865733</v>
      </c>
      <c r="F88" s="6">
        <v>998</v>
      </c>
      <c r="G88" s="6">
        <v>1208.4000000000001</v>
      </c>
      <c r="H88" s="6">
        <f t="shared" si="9"/>
        <v>121.08216432865733</v>
      </c>
      <c r="I88" s="29">
        <f t="shared" si="13"/>
        <v>210.40000000000009</v>
      </c>
      <c r="J88" s="29">
        <f t="shared" si="11"/>
        <v>210.40000000000009</v>
      </c>
      <c r="K88" s="29">
        <f t="shared" si="12"/>
        <v>0</v>
      </c>
      <c r="L88" s="30">
        <v>88.34019204389574</v>
      </c>
      <c r="M88" s="31"/>
      <c r="N88" s="26"/>
      <c r="O88" s="30">
        <v>153.80793206251693</v>
      </c>
      <c r="P88" s="32">
        <v>100</v>
      </c>
      <c r="Q88" s="30">
        <v>135.36121673003802</v>
      </c>
      <c r="R88" s="30">
        <v>127.012987012987</v>
      </c>
      <c r="S88" s="36"/>
      <c r="T88" s="31">
        <v>132.41379310344828</v>
      </c>
      <c r="U88" s="31">
        <v>109.73684210526315</v>
      </c>
      <c r="V88" s="30">
        <v>116.83467741935485</v>
      </c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</row>
    <row r="89" spans="1:62" x14ac:dyDescent="0.2">
      <c r="A89" s="28" t="s">
        <v>166</v>
      </c>
      <c r="B89" s="28" t="s">
        <v>167</v>
      </c>
      <c r="C89" s="6">
        <v>930</v>
      </c>
      <c r="D89" s="6">
        <v>1032.5</v>
      </c>
      <c r="E89" s="6">
        <f t="shared" si="7"/>
        <v>111.02150537634408</v>
      </c>
      <c r="F89" s="6">
        <v>930</v>
      </c>
      <c r="G89" s="6">
        <v>1032.5</v>
      </c>
      <c r="H89" s="6">
        <f t="shared" si="9"/>
        <v>111.02150537634408</v>
      </c>
      <c r="I89" s="29">
        <f t="shared" si="13"/>
        <v>102.5</v>
      </c>
      <c r="J89" s="29">
        <f t="shared" si="11"/>
        <v>102.5</v>
      </c>
      <c r="K89" s="29">
        <f t="shared" si="12"/>
        <v>0</v>
      </c>
      <c r="L89" s="30">
        <v>112.43169398907105</v>
      </c>
      <c r="M89" s="31"/>
      <c r="N89" s="26"/>
      <c r="O89" s="30">
        <v>83.109848735055152</v>
      </c>
      <c r="P89" s="32">
        <v>100</v>
      </c>
      <c r="Q89" s="30">
        <v>133.34760885082085</v>
      </c>
      <c r="R89" s="30">
        <v>129.38271604938271</v>
      </c>
      <c r="S89" s="36"/>
      <c r="T89" s="31">
        <v>112.45605991135565</v>
      </c>
      <c r="U89" s="31">
        <v>75</v>
      </c>
      <c r="V89" s="30">
        <v>110.93023255813954</v>
      </c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</row>
    <row r="90" spans="1:62" x14ac:dyDescent="0.2">
      <c r="A90" s="28" t="s">
        <v>168</v>
      </c>
      <c r="B90" s="28" t="s">
        <v>169</v>
      </c>
      <c r="C90" s="6">
        <v>667</v>
      </c>
      <c r="D90" s="6">
        <v>727.4</v>
      </c>
      <c r="E90" s="6">
        <f t="shared" si="7"/>
        <v>109.05547226386807</v>
      </c>
      <c r="F90" s="6">
        <v>667</v>
      </c>
      <c r="G90" s="6">
        <v>727.4</v>
      </c>
      <c r="H90" s="6">
        <f t="shared" si="9"/>
        <v>109.05547226386807</v>
      </c>
      <c r="I90" s="29">
        <f t="shared" si="13"/>
        <v>60.399999999999977</v>
      </c>
      <c r="J90" s="29">
        <f t="shared" si="11"/>
        <v>60.399999999999977</v>
      </c>
      <c r="K90" s="29">
        <f t="shared" si="12"/>
        <v>0</v>
      </c>
      <c r="L90" s="30">
        <v>100.78997548351948</v>
      </c>
      <c r="M90" s="31"/>
      <c r="N90" s="26"/>
      <c r="O90" s="30">
        <v>71.403383106507249</v>
      </c>
      <c r="P90" s="32">
        <v>100</v>
      </c>
      <c r="Q90" s="30">
        <v>140.91603053435111</v>
      </c>
      <c r="R90" s="30">
        <v>128.79999999999998</v>
      </c>
      <c r="S90" s="36"/>
      <c r="T90" s="31">
        <v>123.39605181986428</v>
      </c>
      <c r="U90" s="31">
        <v>0</v>
      </c>
      <c r="V90" s="30">
        <v>102.96052631578947</v>
      </c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</row>
    <row r="91" spans="1:62" x14ac:dyDescent="0.2">
      <c r="A91" s="28" t="s">
        <v>170</v>
      </c>
      <c r="B91" s="28" t="s">
        <v>171</v>
      </c>
      <c r="C91" s="6">
        <v>1038</v>
      </c>
      <c r="D91" s="6">
        <v>1023.3</v>
      </c>
      <c r="E91" s="6">
        <f t="shared" si="7"/>
        <v>98.583815028901739</v>
      </c>
      <c r="F91" s="6">
        <v>1038</v>
      </c>
      <c r="G91" s="6">
        <v>1023.3</v>
      </c>
      <c r="H91" s="6">
        <f t="shared" si="9"/>
        <v>98.583815028901739</v>
      </c>
      <c r="I91" s="29">
        <f t="shared" si="13"/>
        <v>-14.700000000000045</v>
      </c>
      <c r="J91" s="29">
        <f t="shared" si="11"/>
        <v>0</v>
      </c>
      <c r="K91" s="29">
        <f t="shared" si="12"/>
        <v>14.700000000000045</v>
      </c>
      <c r="L91" s="30">
        <v>115.44053503925559</v>
      </c>
      <c r="M91" s="31"/>
      <c r="N91" s="26"/>
      <c r="O91" s="30">
        <v>69.683936135549047</v>
      </c>
      <c r="P91" s="32">
        <v>100</v>
      </c>
      <c r="Q91" s="30">
        <v>133.4814814814815</v>
      </c>
      <c r="R91" s="30">
        <v>126.99115044247786</v>
      </c>
      <c r="S91" s="36"/>
      <c r="T91" s="31">
        <v>129.65990843688687</v>
      </c>
      <c r="U91" s="31">
        <v>0</v>
      </c>
      <c r="V91" s="30">
        <v>111.80285343709468</v>
      </c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</row>
    <row r="92" spans="1:62" x14ac:dyDescent="0.2">
      <c r="A92" s="28" t="s">
        <v>172</v>
      </c>
      <c r="B92" s="28" t="s">
        <v>173</v>
      </c>
      <c r="C92" s="6">
        <v>1851</v>
      </c>
      <c r="D92" s="6">
        <v>2338.6</v>
      </c>
      <c r="E92" s="6">
        <f t="shared" si="7"/>
        <v>126.34251755807671</v>
      </c>
      <c r="F92" s="6">
        <v>1851</v>
      </c>
      <c r="G92" s="6">
        <v>2338.6</v>
      </c>
      <c r="H92" s="6">
        <f t="shared" si="9"/>
        <v>126.34251755807671</v>
      </c>
      <c r="I92" s="29">
        <f t="shared" si="13"/>
        <v>487.59999999999991</v>
      </c>
      <c r="J92" s="29">
        <f t="shared" si="11"/>
        <v>487.59999999999991</v>
      </c>
      <c r="K92" s="29">
        <f t="shared" si="12"/>
        <v>0</v>
      </c>
      <c r="L92" s="30">
        <v>82.66052619981491</v>
      </c>
      <c r="M92" s="31"/>
      <c r="N92" s="26"/>
      <c r="O92" s="30">
        <v>102.85484980509058</v>
      </c>
      <c r="P92" s="32">
        <v>100</v>
      </c>
      <c r="Q92" s="30">
        <v>135.47400611620796</v>
      </c>
      <c r="R92" s="30">
        <v>130.27777777777777</v>
      </c>
      <c r="S92" s="36"/>
      <c r="T92" s="31">
        <v>126.48247242546687</v>
      </c>
      <c r="U92" s="31">
        <v>759.00000000000011</v>
      </c>
      <c r="V92" s="30">
        <v>113.06901615271659</v>
      </c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</row>
    <row r="93" spans="1:62" ht="36" x14ac:dyDescent="0.2">
      <c r="A93" s="22" t="s">
        <v>174</v>
      </c>
      <c r="C93" s="23">
        <f>SUM(C94:C106)</f>
        <v>11333</v>
      </c>
      <c r="D93" s="23">
        <f>SUM(D94:D106)</f>
        <v>14159.1</v>
      </c>
      <c r="E93" s="24">
        <f>IF(C93&gt;0,D93/C93*100,0)</f>
        <v>124.93690990911497</v>
      </c>
      <c r="F93" s="23">
        <f>SUM(F94:F106)</f>
        <v>11333</v>
      </c>
      <c r="G93" s="23">
        <f>SUM(G94:G106)</f>
        <v>14159.1</v>
      </c>
      <c r="H93" s="23">
        <f t="shared" si="9"/>
        <v>124.93690990911497</v>
      </c>
      <c r="I93" s="23">
        <f>SUM(I94:I106)</f>
        <v>2826.0999999999995</v>
      </c>
      <c r="J93" s="23">
        <f>SUM(J94:J106)</f>
        <v>2826.0999999999995</v>
      </c>
      <c r="K93" s="23">
        <f>SUM(K94:K106)</f>
        <v>0</v>
      </c>
      <c r="L93" s="26"/>
      <c r="M93" s="31"/>
      <c r="N93" s="26"/>
      <c r="O93" s="26"/>
      <c r="P93" s="35"/>
      <c r="Q93" s="26"/>
      <c r="R93" s="26"/>
      <c r="S93" s="36"/>
      <c r="T93" s="31"/>
      <c r="U93" s="31"/>
      <c r="V93" s="26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</row>
    <row r="94" spans="1:62" x14ac:dyDescent="0.2">
      <c r="A94" s="28" t="s">
        <v>175</v>
      </c>
      <c r="B94" s="28" t="s">
        <v>176</v>
      </c>
      <c r="C94" s="6">
        <v>545</v>
      </c>
      <c r="D94" s="6">
        <v>687.6</v>
      </c>
      <c r="E94" s="6">
        <f t="shared" si="7"/>
        <v>126.16513761467891</v>
      </c>
      <c r="F94" s="6">
        <v>545</v>
      </c>
      <c r="G94" s="6">
        <v>687.6</v>
      </c>
      <c r="H94" s="6">
        <f t="shared" si="9"/>
        <v>126.16513761467891</v>
      </c>
      <c r="I94" s="29">
        <f t="shared" ref="I94:I106" si="14">G94-F94</f>
        <v>142.60000000000002</v>
      </c>
      <c r="J94" s="29">
        <f t="shared" si="11"/>
        <v>142.60000000000002</v>
      </c>
      <c r="K94" s="29">
        <f t="shared" si="12"/>
        <v>0</v>
      </c>
      <c r="L94" s="30">
        <v>0</v>
      </c>
      <c r="M94" s="31"/>
      <c r="N94" s="26"/>
      <c r="O94" s="30">
        <v>59.054857898215474</v>
      </c>
      <c r="P94" s="32">
        <v>100</v>
      </c>
      <c r="Q94" s="30">
        <v>192.12827988338194</v>
      </c>
      <c r="R94" s="30">
        <v>84.21052631578948</v>
      </c>
      <c r="S94" s="36"/>
      <c r="T94" s="31">
        <v>126.25580413676656</v>
      </c>
      <c r="U94" s="31">
        <v>761</v>
      </c>
      <c r="V94" s="30">
        <v>100</v>
      </c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</row>
    <row r="95" spans="1:62" x14ac:dyDescent="0.2">
      <c r="A95" s="28" t="s">
        <v>177</v>
      </c>
      <c r="B95" s="28" t="s">
        <v>178</v>
      </c>
      <c r="C95" s="6">
        <v>2791</v>
      </c>
      <c r="D95" s="6">
        <v>3419.2</v>
      </c>
      <c r="E95" s="6">
        <f t="shared" si="7"/>
        <v>122.50806162665711</v>
      </c>
      <c r="F95" s="6">
        <v>2791</v>
      </c>
      <c r="G95" s="6">
        <v>3419.2</v>
      </c>
      <c r="H95" s="6">
        <f t="shared" si="9"/>
        <v>122.50806162665711</v>
      </c>
      <c r="I95" s="29">
        <f t="shared" si="14"/>
        <v>628.19999999999982</v>
      </c>
      <c r="J95" s="29">
        <f t="shared" si="11"/>
        <v>628.19999999999982</v>
      </c>
      <c r="K95" s="29">
        <f t="shared" si="12"/>
        <v>0</v>
      </c>
      <c r="L95" s="30">
        <v>96.851544690747289</v>
      </c>
      <c r="M95" s="31"/>
      <c r="N95" s="26"/>
      <c r="O95" s="30">
        <v>70.449588641971161</v>
      </c>
      <c r="P95" s="32">
        <v>100</v>
      </c>
      <c r="Q95" s="30">
        <v>148.71794871794873</v>
      </c>
      <c r="R95" s="30">
        <v>269.4444444444444</v>
      </c>
      <c r="S95" s="36"/>
      <c r="T95" s="31">
        <v>94.627266136626929</v>
      </c>
      <c r="U95" s="31">
        <v>86.756756756756758</v>
      </c>
      <c r="V95" s="30">
        <v>100</v>
      </c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</row>
    <row r="96" spans="1:62" x14ac:dyDescent="0.2">
      <c r="A96" s="28" t="s">
        <v>179</v>
      </c>
      <c r="B96" s="28" t="s">
        <v>180</v>
      </c>
      <c r="C96" s="6">
        <v>804</v>
      </c>
      <c r="D96" s="6">
        <v>984.5</v>
      </c>
      <c r="E96" s="6">
        <f t="shared" si="7"/>
        <v>122.45024875621891</v>
      </c>
      <c r="F96" s="6">
        <v>804</v>
      </c>
      <c r="G96" s="6">
        <v>984.5</v>
      </c>
      <c r="H96" s="6">
        <f t="shared" si="9"/>
        <v>122.45024875621891</v>
      </c>
      <c r="I96" s="29">
        <f t="shared" si="14"/>
        <v>180.5</v>
      </c>
      <c r="J96" s="29">
        <f t="shared" si="11"/>
        <v>180.5</v>
      </c>
      <c r="K96" s="29">
        <f t="shared" si="12"/>
        <v>0</v>
      </c>
      <c r="L96" s="30">
        <v>0</v>
      </c>
      <c r="M96" s="31"/>
      <c r="N96" s="26"/>
      <c r="O96" s="30">
        <v>37.678604564854332</v>
      </c>
      <c r="P96" s="32">
        <v>100</v>
      </c>
      <c r="Q96" s="30">
        <v>98.790517658442198</v>
      </c>
      <c r="R96" s="30">
        <v>128.37837837837839</v>
      </c>
      <c r="S96" s="36"/>
      <c r="T96" s="31">
        <v>118.10468024294391</v>
      </c>
      <c r="U96" s="31">
        <v>108.37837837837839</v>
      </c>
      <c r="V96" s="30">
        <v>100</v>
      </c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</row>
    <row r="97" spans="1:62" x14ac:dyDescent="0.2">
      <c r="A97" s="28" t="s">
        <v>181</v>
      </c>
      <c r="B97" s="28" t="s">
        <v>182</v>
      </c>
      <c r="C97" s="6">
        <v>535</v>
      </c>
      <c r="D97" s="6">
        <v>720.4</v>
      </c>
      <c r="E97" s="6">
        <f t="shared" si="7"/>
        <v>134.65420560747663</v>
      </c>
      <c r="F97" s="6">
        <v>535</v>
      </c>
      <c r="G97" s="6">
        <v>720.4</v>
      </c>
      <c r="H97" s="6">
        <f t="shared" si="9"/>
        <v>134.65420560747663</v>
      </c>
      <c r="I97" s="29">
        <f t="shared" si="14"/>
        <v>185.39999999999998</v>
      </c>
      <c r="J97" s="29">
        <f t="shared" si="11"/>
        <v>185.39999999999998</v>
      </c>
      <c r="K97" s="29">
        <f t="shared" si="12"/>
        <v>0</v>
      </c>
      <c r="L97" s="30">
        <v>0</v>
      </c>
      <c r="M97" s="31"/>
      <c r="N97" s="26"/>
      <c r="O97" s="30">
        <v>59.935009079613863</v>
      </c>
      <c r="P97" s="32">
        <v>100</v>
      </c>
      <c r="Q97" s="30">
        <v>119.91570073761852</v>
      </c>
      <c r="R97" s="30">
        <v>150.00000000000003</v>
      </c>
      <c r="S97" s="36"/>
      <c r="T97" s="31">
        <v>108.04774379811806</v>
      </c>
      <c r="U97" s="31">
        <v>127.83783783783782</v>
      </c>
      <c r="V97" s="30">
        <v>100</v>
      </c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</row>
    <row r="98" spans="1:62" x14ac:dyDescent="0.2">
      <c r="A98" s="28" t="s">
        <v>183</v>
      </c>
      <c r="B98" s="28" t="s">
        <v>184</v>
      </c>
      <c r="C98" s="6">
        <v>771</v>
      </c>
      <c r="D98" s="6">
        <v>967.1</v>
      </c>
      <c r="E98" s="6">
        <f t="shared" si="7"/>
        <v>125.43450064850843</v>
      </c>
      <c r="F98" s="6">
        <v>771</v>
      </c>
      <c r="G98" s="6">
        <v>967.1</v>
      </c>
      <c r="H98" s="6">
        <f t="shared" si="9"/>
        <v>125.43450064850843</v>
      </c>
      <c r="I98" s="29">
        <f t="shared" si="14"/>
        <v>196.10000000000002</v>
      </c>
      <c r="J98" s="29">
        <f t="shared" si="11"/>
        <v>196.10000000000002</v>
      </c>
      <c r="K98" s="29">
        <f t="shared" si="12"/>
        <v>0</v>
      </c>
      <c r="L98" s="30">
        <v>127.07454289732772</v>
      </c>
      <c r="M98" s="31"/>
      <c r="N98" s="26"/>
      <c r="O98" s="30">
        <v>22.87242843748276</v>
      </c>
      <c r="P98" s="32">
        <v>100</v>
      </c>
      <c r="Q98" s="30">
        <v>110.43282461846387</v>
      </c>
      <c r="R98" s="30">
        <v>149.48453608247422</v>
      </c>
      <c r="S98" s="36"/>
      <c r="T98" s="31">
        <v>113.99883585564609</v>
      </c>
      <c r="U98" s="31">
        <v>110.54054054054055</v>
      </c>
      <c r="V98" s="30">
        <v>100</v>
      </c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</row>
    <row r="99" spans="1:62" x14ac:dyDescent="0.2">
      <c r="A99" s="28" t="s">
        <v>185</v>
      </c>
      <c r="B99" s="28" t="s">
        <v>186</v>
      </c>
      <c r="C99" s="6">
        <v>733</v>
      </c>
      <c r="D99" s="6">
        <v>832.8</v>
      </c>
      <c r="E99" s="6">
        <f t="shared" si="7"/>
        <v>113.61527967257842</v>
      </c>
      <c r="F99" s="6">
        <v>733</v>
      </c>
      <c r="G99" s="6">
        <v>832.8</v>
      </c>
      <c r="H99" s="6">
        <f t="shared" si="9"/>
        <v>113.61527967257842</v>
      </c>
      <c r="I99" s="29">
        <f t="shared" si="14"/>
        <v>99.799999999999955</v>
      </c>
      <c r="J99" s="29">
        <f t="shared" si="11"/>
        <v>99.799999999999955</v>
      </c>
      <c r="K99" s="29">
        <f t="shared" si="12"/>
        <v>0</v>
      </c>
      <c r="L99" s="30">
        <v>0</v>
      </c>
      <c r="M99" s="31"/>
      <c r="N99" s="26"/>
      <c r="O99" s="30">
        <v>113.55035756853398</v>
      </c>
      <c r="P99" s="32">
        <v>100</v>
      </c>
      <c r="Q99" s="30">
        <v>86.345163912218908</v>
      </c>
      <c r="R99" s="30">
        <v>91.481481481481481</v>
      </c>
      <c r="S99" s="36"/>
      <c r="T99" s="31">
        <v>114.9195131527287</v>
      </c>
      <c r="U99" s="31">
        <v>110.81081081081081</v>
      </c>
      <c r="V99" s="30">
        <v>100</v>
      </c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</row>
    <row r="100" spans="1:62" x14ac:dyDescent="0.2">
      <c r="A100" s="28" t="s">
        <v>187</v>
      </c>
      <c r="B100" s="28" t="s">
        <v>188</v>
      </c>
      <c r="C100" s="6">
        <v>1336</v>
      </c>
      <c r="D100" s="6">
        <v>1618.1</v>
      </c>
      <c r="E100" s="6">
        <f>D100/C100*100</f>
        <v>121.11526946107784</v>
      </c>
      <c r="F100" s="6">
        <v>1336</v>
      </c>
      <c r="G100" s="6">
        <v>1618.1</v>
      </c>
      <c r="H100" s="6">
        <f t="shared" si="9"/>
        <v>121.11526946107784</v>
      </c>
      <c r="I100" s="29">
        <f t="shared" si="14"/>
        <v>282.09999999999991</v>
      </c>
      <c r="J100" s="29">
        <f t="shared" si="11"/>
        <v>282.09999999999991</v>
      </c>
      <c r="K100" s="29">
        <f t="shared" si="12"/>
        <v>0</v>
      </c>
      <c r="L100" s="30">
        <v>103.0666326559533</v>
      </c>
      <c r="M100" s="31"/>
      <c r="N100" s="26"/>
      <c r="O100" s="30">
        <v>101.74603174603175</v>
      </c>
      <c r="P100" s="32">
        <v>100</v>
      </c>
      <c r="Q100" s="30">
        <v>126.70157068062827</v>
      </c>
      <c r="R100" s="30">
        <v>191.66666666666669</v>
      </c>
      <c r="S100" s="36"/>
      <c r="T100" s="31">
        <v>119.74639065006494</v>
      </c>
      <c r="U100" s="31">
        <v>148.64864864864865</v>
      </c>
      <c r="V100" s="30">
        <v>100</v>
      </c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</row>
    <row r="101" spans="1:62" x14ac:dyDescent="0.2">
      <c r="A101" s="28" t="s">
        <v>189</v>
      </c>
      <c r="B101" s="28" t="s">
        <v>190</v>
      </c>
      <c r="C101" s="6">
        <v>107</v>
      </c>
      <c r="D101" s="6">
        <v>170.1</v>
      </c>
      <c r="E101" s="6">
        <f>D101/C101*100</f>
        <v>158.97196261682242</v>
      </c>
      <c r="F101" s="6">
        <v>107</v>
      </c>
      <c r="G101" s="6">
        <v>170.1</v>
      </c>
      <c r="H101" s="6">
        <f t="shared" si="9"/>
        <v>158.97196261682242</v>
      </c>
      <c r="I101" s="29">
        <f t="shared" si="14"/>
        <v>63.099999999999994</v>
      </c>
      <c r="J101" s="29">
        <f t="shared" si="11"/>
        <v>63.099999999999994</v>
      </c>
      <c r="K101" s="29">
        <f t="shared" si="12"/>
        <v>0</v>
      </c>
      <c r="L101" s="30">
        <v>81.224152191894134</v>
      </c>
      <c r="M101" s="31"/>
      <c r="N101" s="26"/>
      <c r="O101" s="30">
        <v>59.099939535285493</v>
      </c>
      <c r="P101" s="32">
        <v>100</v>
      </c>
      <c r="Q101" s="30">
        <v>83.185840707964601</v>
      </c>
      <c r="R101" s="30">
        <v>114.81481481481484</v>
      </c>
      <c r="S101" s="36"/>
      <c r="T101" s="31">
        <v>117.24676948728636</v>
      </c>
      <c r="U101" s="31">
        <v>30</v>
      </c>
      <c r="V101" s="30">
        <v>100</v>
      </c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</row>
    <row r="102" spans="1:62" x14ac:dyDescent="0.2">
      <c r="A102" s="28" t="s">
        <v>191</v>
      </c>
      <c r="B102" s="28" t="s">
        <v>192</v>
      </c>
      <c r="C102" s="6">
        <v>1087</v>
      </c>
      <c r="D102" s="6">
        <v>1255.4000000000001</v>
      </c>
      <c r="E102" s="6">
        <f t="shared" si="7"/>
        <v>115.4921803127875</v>
      </c>
      <c r="F102" s="6">
        <v>1087</v>
      </c>
      <c r="G102" s="6">
        <v>1255.4000000000001</v>
      </c>
      <c r="H102" s="6">
        <f t="shared" si="9"/>
        <v>115.4921803127875</v>
      </c>
      <c r="I102" s="29">
        <f t="shared" si="14"/>
        <v>168.40000000000009</v>
      </c>
      <c r="J102" s="29">
        <f t="shared" si="11"/>
        <v>168.40000000000009</v>
      </c>
      <c r="K102" s="29">
        <f t="shared" si="12"/>
        <v>0</v>
      </c>
      <c r="L102" s="30">
        <v>112.57914942414121</v>
      </c>
      <c r="M102" s="31"/>
      <c r="N102" s="26"/>
      <c r="O102" s="30">
        <v>104.37245530182331</v>
      </c>
      <c r="P102" s="32">
        <v>100</v>
      </c>
      <c r="Q102" s="30">
        <v>107.95291415446454</v>
      </c>
      <c r="R102" s="30">
        <v>98.585418933623501</v>
      </c>
      <c r="S102" s="36"/>
      <c r="T102" s="31">
        <v>102.72602225834689</v>
      </c>
      <c r="U102" s="31">
        <v>117.29729729729729</v>
      </c>
      <c r="V102" s="30">
        <v>100</v>
      </c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</row>
    <row r="103" spans="1:62" x14ac:dyDescent="0.2">
      <c r="A103" s="28" t="s">
        <v>193</v>
      </c>
      <c r="B103" s="28" t="s">
        <v>194</v>
      </c>
      <c r="C103" s="6">
        <v>1202</v>
      </c>
      <c r="D103" s="6">
        <v>1374.4</v>
      </c>
      <c r="E103" s="6">
        <f t="shared" si="7"/>
        <v>114.34276206322795</v>
      </c>
      <c r="F103" s="6">
        <v>1202</v>
      </c>
      <c r="G103" s="6">
        <v>1374.4</v>
      </c>
      <c r="H103" s="6">
        <f t="shared" si="9"/>
        <v>114.34276206322795</v>
      </c>
      <c r="I103" s="29">
        <f t="shared" si="14"/>
        <v>172.40000000000009</v>
      </c>
      <c r="J103" s="29">
        <f t="shared" si="11"/>
        <v>172.40000000000009</v>
      </c>
      <c r="K103" s="29">
        <f t="shared" si="12"/>
        <v>0</v>
      </c>
      <c r="L103" s="30">
        <v>0</v>
      </c>
      <c r="M103" s="31"/>
      <c r="N103" s="26"/>
      <c r="O103" s="30">
        <v>98.91085114965712</v>
      </c>
      <c r="P103" s="32">
        <v>100</v>
      </c>
      <c r="Q103" s="30">
        <v>131.74061433447099</v>
      </c>
      <c r="R103" s="30">
        <v>89.430894308943095</v>
      </c>
      <c r="S103" s="36"/>
      <c r="T103" s="31">
        <v>111.61951333100477</v>
      </c>
      <c r="U103" s="31">
        <v>113.24324324324324</v>
      </c>
      <c r="V103" s="30">
        <v>100</v>
      </c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</row>
    <row r="104" spans="1:62" x14ac:dyDescent="0.2">
      <c r="A104" s="28" t="s">
        <v>195</v>
      </c>
      <c r="B104" s="28" t="s">
        <v>196</v>
      </c>
      <c r="C104" s="6">
        <v>270</v>
      </c>
      <c r="D104" s="6">
        <v>597</v>
      </c>
      <c r="E104" s="6">
        <f t="shared" si="7"/>
        <v>221.11111111111111</v>
      </c>
      <c r="F104" s="6">
        <v>270</v>
      </c>
      <c r="G104" s="6">
        <v>597</v>
      </c>
      <c r="H104" s="6">
        <f t="shared" si="9"/>
        <v>221.11111111111111</v>
      </c>
      <c r="I104" s="29">
        <f t="shared" si="14"/>
        <v>327</v>
      </c>
      <c r="J104" s="29">
        <f t="shared" si="11"/>
        <v>327</v>
      </c>
      <c r="K104" s="29">
        <f t="shared" si="12"/>
        <v>0</v>
      </c>
      <c r="L104" s="30">
        <v>0</v>
      </c>
      <c r="M104" s="31"/>
      <c r="N104" s="26"/>
      <c r="O104" s="30">
        <v>38.886577101414815</v>
      </c>
      <c r="P104" s="32">
        <v>100</v>
      </c>
      <c r="Q104" s="30">
        <v>100.01988466892027</v>
      </c>
      <c r="R104" s="30">
        <v>108.70967741935482</v>
      </c>
      <c r="S104" s="36"/>
      <c r="T104" s="31">
        <v>107.99644602398935</v>
      </c>
      <c r="U104" s="31">
        <v>90.270270270270274</v>
      </c>
      <c r="V104" s="30">
        <v>100</v>
      </c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</row>
    <row r="105" spans="1:62" x14ac:dyDescent="0.2">
      <c r="A105" s="28" t="s">
        <v>197</v>
      </c>
      <c r="B105" s="28" t="s">
        <v>198</v>
      </c>
      <c r="C105" s="6">
        <v>650</v>
      </c>
      <c r="D105" s="6">
        <v>922.1</v>
      </c>
      <c r="E105" s="6">
        <f t="shared" si="7"/>
        <v>141.86153846153846</v>
      </c>
      <c r="F105" s="6">
        <v>650</v>
      </c>
      <c r="G105" s="6">
        <v>922.1</v>
      </c>
      <c r="H105" s="6">
        <f t="shared" si="9"/>
        <v>141.86153846153846</v>
      </c>
      <c r="I105" s="29">
        <f t="shared" si="14"/>
        <v>272.10000000000002</v>
      </c>
      <c r="J105" s="29">
        <f t="shared" si="11"/>
        <v>272.10000000000002</v>
      </c>
      <c r="K105" s="29">
        <f t="shared" si="12"/>
        <v>0</v>
      </c>
      <c r="L105" s="30">
        <v>0</v>
      </c>
      <c r="M105" s="31"/>
      <c r="N105" s="26"/>
      <c r="O105" s="30">
        <v>192.03945051074319</v>
      </c>
      <c r="P105" s="32">
        <v>100</v>
      </c>
      <c r="Q105" s="30">
        <v>112.19640971488911</v>
      </c>
      <c r="R105" s="30">
        <v>131.25</v>
      </c>
      <c r="S105" s="36"/>
      <c r="T105" s="31">
        <v>110.28938906752413</v>
      </c>
      <c r="U105" s="31">
        <v>108.91891891891892</v>
      </c>
      <c r="V105" s="30">
        <v>100</v>
      </c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</row>
    <row r="106" spans="1:62" x14ac:dyDescent="0.2">
      <c r="A106" s="28" t="s">
        <v>199</v>
      </c>
      <c r="B106" s="28" t="s">
        <v>200</v>
      </c>
      <c r="C106" s="6">
        <v>502</v>
      </c>
      <c r="D106" s="6">
        <v>610.4</v>
      </c>
      <c r="E106" s="6">
        <f t="shared" si="7"/>
        <v>121.59362549800797</v>
      </c>
      <c r="F106" s="6">
        <v>502</v>
      </c>
      <c r="G106" s="6">
        <v>610.4</v>
      </c>
      <c r="H106" s="6">
        <f t="shared" si="9"/>
        <v>121.59362549800797</v>
      </c>
      <c r="I106" s="29">
        <f t="shared" si="14"/>
        <v>108.39999999999998</v>
      </c>
      <c r="J106" s="29">
        <f t="shared" si="11"/>
        <v>108.39999999999998</v>
      </c>
      <c r="K106" s="29">
        <f t="shared" si="12"/>
        <v>0</v>
      </c>
      <c r="L106" s="30">
        <v>0</v>
      </c>
      <c r="M106" s="31"/>
      <c r="N106" s="26"/>
      <c r="O106" s="30">
        <v>167.65022614688777</v>
      </c>
      <c r="P106" s="32">
        <v>100</v>
      </c>
      <c r="Q106" s="30">
        <v>107.28033472803347</v>
      </c>
      <c r="R106" s="30">
        <v>144.21052631578948</v>
      </c>
      <c r="S106" s="36"/>
      <c r="T106" s="31">
        <v>99.983118563952516</v>
      </c>
      <c r="U106" s="31">
        <v>579</v>
      </c>
      <c r="V106" s="30">
        <v>100</v>
      </c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</row>
    <row r="107" spans="1:62" ht="36" x14ac:dyDescent="0.2">
      <c r="A107" s="22" t="s">
        <v>201</v>
      </c>
      <c r="C107" s="23">
        <f>SUM(C108:C122)</f>
        <v>41348</v>
      </c>
      <c r="D107" s="23">
        <f>SUM(D108:D122)</f>
        <v>43443.6</v>
      </c>
      <c r="E107" s="24">
        <f>IF(C107&gt;0,D107/C107*100,0)</f>
        <v>105.06820160588177</v>
      </c>
      <c r="F107" s="23">
        <f>SUM(F108:F122)</f>
        <v>41348</v>
      </c>
      <c r="G107" s="23">
        <f>SUM(G108:G122)</f>
        <v>43443.6</v>
      </c>
      <c r="H107" s="23">
        <f t="shared" si="9"/>
        <v>105.06820160588177</v>
      </c>
      <c r="I107" s="23">
        <f>SUM(I108:I122)</f>
        <v>2095.6000000000004</v>
      </c>
      <c r="J107" s="23">
        <f>SUM(J108:J122)</f>
        <v>4067.3</v>
      </c>
      <c r="K107" s="23">
        <f>SUM(K108:K122)</f>
        <v>1971.6999999999998</v>
      </c>
      <c r="L107" s="26"/>
      <c r="M107" s="31"/>
      <c r="N107" s="26"/>
      <c r="O107" s="26"/>
      <c r="P107" s="35"/>
      <c r="Q107" s="26"/>
      <c r="R107" s="26"/>
      <c r="S107" s="36"/>
      <c r="T107" s="31"/>
      <c r="U107" s="31"/>
      <c r="V107" s="26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x14ac:dyDescent="0.2">
      <c r="A108" s="28" t="s">
        <v>202</v>
      </c>
      <c r="B108" s="28" t="s">
        <v>203</v>
      </c>
      <c r="C108" s="6">
        <v>2047</v>
      </c>
      <c r="D108" s="6">
        <v>1863.9</v>
      </c>
      <c r="E108" s="6">
        <f t="shared" ref="E108:E171" si="15">D108/C108*100</f>
        <v>91.055202735710807</v>
      </c>
      <c r="F108" s="6">
        <v>2047</v>
      </c>
      <c r="G108" s="6">
        <v>1863.9</v>
      </c>
      <c r="H108" s="6">
        <f t="shared" si="9"/>
        <v>91.055202735710807</v>
      </c>
      <c r="I108" s="29">
        <f t="shared" ref="I108:I122" si="16">G108-F108</f>
        <v>-183.09999999999991</v>
      </c>
      <c r="J108" s="29">
        <f t="shared" si="11"/>
        <v>0</v>
      </c>
      <c r="K108" s="29">
        <f t="shared" si="12"/>
        <v>183.09999999999991</v>
      </c>
      <c r="L108" s="30">
        <v>85.130570793852286</v>
      </c>
      <c r="M108" s="31"/>
      <c r="N108" s="26"/>
      <c r="O108" s="30">
        <v>74.004390583821916</v>
      </c>
      <c r="P108" s="32">
        <v>100</v>
      </c>
      <c r="Q108" s="30">
        <v>107.46268656716418</v>
      </c>
      <c r="R108" s="30">
        <v>19.850187265917604</v>
      </c>
      <c r="S108" s="36"/>
      <c r="T108" s="31">
        <v>186.02940037486252</v>
      </c>
      <c r="U108" s="31">
        <v>150.22727272727272</v>
      </c>
      <c r="V108" s="30">
        <v>74.73684210526315</v>
      </c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</row>
    <row r="109" spans="1:62" x14ac:dyDescent="0.2">
      <c r="A109" s="28" t="s">
        <v>204</v>
      </c>
      <c r="B109" s="28" t="s">
        <v>205</v>
      </c>
      <c r="C109" s="6">
        <v>1415</v>
      </c>
      <c r="D109" s="6">
        <v>1813.8</v>
      </c>
      <c r="E109" s="6">
        <f t="shared" si="15"/>
        <v>128.18374558303887</v>
      </c>
      <c r="F109" s="6">
        <v>1415</v>
      </c>
      <c r="G109" s="6">
        <v>1813.8</v>
      </c>
      <c r="H109" s="6">
        <f t="shared" si="9"/>
        <v>128.18374558303887</v>
      </c>
      <c r="I109" s="29">
        <f t="shared" si="16"/>
        <v>398.79999999999995</v>
      </c>
      <c r="J109" s="29">
        <f t="shared" si="11"/>
        <v>398.79999999999995</v>
      </c>
      <c r="K109" s="29">
        <f t="shared" si="12"/>
        <v>0</v>
      </c>
      <c r="L109" s="30">
        <v>0</v>
      </c>
      <c r="M109" s="31"/>
      <c r="N109" s="26"/>
      <c r="O109" s="30">
        <v>64.275640867831228</v>
      </c>
      <c r="P109" s="32">
        <v>100</v>
      </c>
      <c r="Q109" s="30">
        <v>217.96772786742258</v>
      </c>
      <c r="R109" s="30">
        <v>189.23512747875358</v>
      </c>
      <c r="S109" s="36"/>
      <c r="T109" s="31">
        <v>185.64873107809396</v>
      </c>
      <c r="U109" s="31">
        <v>108.63636363636363</v>
      </c>
      <c r="V109" s="30">
        <v>554.3478260869565</v>
      </c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</row>
    <row r="110" spans="1:62" x14ac:dyDescent="0.2">
      <c r="A110" s="28" t="s">
        <v>206</v>
      </c>
      <c r="B110" s="28" t="s">
        <v>207</v>
      </c>
      <c r="C110" s="6">
        <v>3108</v>
      </c>
      <c r="D110" s="6">
        <v>2469.3000000000002</v>
      </c>
      <c r="E110" s="6">
        <f t="shared" si="15"/>
        <v>79.449806949806955</v>
      </c>
      <c r="F110" s="6">
        <v>3108</v>
      </c>
      <c r="G110" s="6">
        <v>2469.3000000000002</v>
      </c>
      <c r="H110" s="6">
        <f t="shared" si="9"/>
        <v>79.449806949806955</v>
      </c>
      <c r="I110" s="29">
        <f t="shared" si="16"/>
        <v>-638.69999999999982</v>
      </c>
      <c r="J110" s="29">
        <f t="shared" si="11"/>
        <v>0</v>
      </c>
      <c r="K110" s="29">
        <f t="shared" si="12"/>
        <v>638.69999999999982</v>
      </c>
      <c r="L110" s="30">
        <v>0</v>
      </c>
      <c r="M110" s="31"/>
      <c r="N110" s="26"/>
      <c r="O110" s="30">
        <v>55.70429182417206</v>
      </c>
      <c r="P110" s="32">
        <v>100</v>
      </c>
      <c r="Q110" s="30">
        <v>67.426985276369763</v>
      </c>
      <c r="R110" s="30">
        <v>78.112033195020729</v>
      </c>
      <c r="S110" s="36"/>
      <c r="T110" s="31">
        <v>58.325729641897382</v>
      </c>
      <c r="U110" s="31">
        <v>122.04545454545455</v>
      </c>
      <c r="V110" s="30">
        <v>93.17365269461078</v>
      </c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</row>
    <row r="111" spans="1:62" x14ac:dyDescent="0.2">
      <c r="A111" s="28" t="s">
        <v>208</v>
      </c>
      <c r="B111" s="28" t="s">
        <v>209</v>
      </c>
      <c r="C111" s="6">
        <v>985</v>
      </c>
      <c r="D111" s="6">
        <v>1033.0999999999999</v>
      </c>
      <c r="E111" s="6">
        <f t="shared" si="15"/>
        <v>104.88324873096447</v>
      </c>
      <c r="F111" s="6">
        <v>985</v>
      </c>
      <c r="G111" s="6">
        <v>1033.0999999999999</v>
      </c>
      <c r="H111" s="6">
        <f t="shared" si="9"/>
        <v>104.88324873096447</v>
      </c>
      <c r="I111" s="29">
        <f t="shared" si="16"/>
        <v>48.099999999999909</v>
      </c>
      <c r="J111" s="29">
        <f t="shared" si="11"/>
        <v>48.099999999999909</v>
      </c>
      <c r="K111" s="29">
        <f t="shared" si="12"/>
        <v>0</v>
      </c>
      <c r="L111" s="30">
        <v>114.33408323959505</v>
      </c>
      <c r="M111" s="31"/>
      <c r="N111" s="26"/>
      <c r="O111" s="30">
        <v>29.021784480998502</v>
      </c>
      <c r="P111" s="32">
        <v>100</v>
      </c>
      <c r="Q111" s="30">
        <v>0</v>
      </c>
      <c r="R111" s="30">
        <v>219.84126984126985</v>
      </c>
      <c r="S111" s="36"/>
      <c r="T111" s="31">
        <v>90.746704571955277</v>
      </c>
      <c r="U111" s="31">
        <v>92.045454545454547</v>
      </c>
      <c r="V111" s="30">
        <v>130</v>
      </c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</row>
    <row r="112" spans="1:62" x14ac:dyDescent="0.2">
      <c r="A112" s="28" t="s">
        <v>210</v>
      </c>
      <c r="B112" s="28" t="s">
        <v>211</v>
      </c>
      <c r="C112" s="6">
        <v>1116</v>
      </c>
      <c r="D112" s="6">
        <v>1255.2</v>
      </c>
      <c r="E112" s="6">
        <f t="shared" si="15"/>
        <v>112.47311827956989</v>
      </c>
      <c r="F112" s="6">
        <v>1116</v>
      </c>
      <c r="G112" s="6">
        <v>1255.2</v>
      </c>
      <c r="H112" s="6">
        <f t="shared" si="9"/>
        <v>112.47311827956989</v>
      </c>
      <c r="I112" s="29">
        <f t="shared" si="16"/>
        <v>139.20000000000005</v>
      </c>
      <c r="J112" s="29">
        <f t="shared" si="11"/>
        <v>139.20000000000005</v>
      </c>
      <c r="K112" s="29">
        <f t="shared" si="12"/>
        <v>0</v>
      </c>
      <c r="L112" s="30">
        <v>0</v>
      </c>
      <c r="M112" s="31"/>
      <c r="N112" s="26"/>
      <c r="O112" s="30">
        <v>49.890120559915843</v>
      </c>
      <c r="P112" s="32">
        <v>100</v>
      </c>
      <c r="Q112" s="30">
        <v>105.09354928790842</v>
      </c>
      <c r="R112" s="30">
        <v>0</v>
      </c>
      <c r="S112" s="36"/>
      <c r="T112" s="31">
        <v>54.84299556045238</v>
      </c>
      <c r="U112" s="31">
        <v>88.409090909090907</v>
      </c>
      <c r="V112" s="30">
        <v>898.57142857142856</v>
      </c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</row>
    <row r="113" spans="1:62" x14ac:dyDescent="0.2">
      <c r="A113" s="28" t="s">
        <v>212</v>
      </c>
      <c r="B113" s="28" t="s">
        <v>213</v>
      </c>
      <c r="C113" s="6">
        <v>4210</v>
      </c>
      <c r="D113" s="6">
        <v>5309.5</v>
      </c>
      <c r="E113" s="6">
        <f t="shared" si="15"/>
        <v>126.1163895486936</v>
      </c>
      <c r="F113" s="6">
        <v>4210</v>
      </c>
      <c r="G113" s="6">
        <v>5309.5</v>
      </c>
      <c r="H113" s="6">
        <f t="shared" si="9"/>
        <v>126.1163895486936</v>
      </c>
      <c r="I113" s="29">
        <f t="shared" si="16"/>
        <v>1099.5</v>
      </c>
      <c r="J113" s="29">
        <f t="shared" si="11"/>
        <v>1099.5</v>
      </c>
      <c r="K113" s="29">
        <f t="shared" si="12"/>
        <v>0</v>
      </c>
      <c r="L113" s="30">
        <v>90.498944523445715</v>
      </c>
      <c r="M113" s="31"/>
      <c r="N113" s="26"/>
      <c r="O113" s="30">
        <v>137.15039391405725</v>
      </c>
      <c r="P113" s="32">
        <v>100</v>
      </c>
      <c r="Q113" s="30">
        <v>369.79166666666669</v>
      </c>
      <c r="R113" s="30">
        <v>287.49999999999994</v>
      </c>
      <c r="S113" s="36"/>
      <c r="T113" s="31">
        <v>72.130590426154825</v>
      </c>
      <c r="U113" s="31">
        <v>62.272727272727266</v>
      </c>
      <c r="V113" s="30">
        <v>100</v>
      </c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</row>
    <row r="114" spans="1:62" x14ac:dyDescent="0.2">
      <c r="A114" s="28" t="s">
        <v>214</v>
      </c>
      <c r="B114" s="28" t="s">
        <v>215</v>
      </c>
      <c r="C114" s="6">
        <v>4159</v>
      </c>
      <c r="D114" s="6">
        <v>3645.6</v>
      </c>
      <c r="E114" s="6">
        <f t="shared" si="15"/>
        <v>87.655686463092081</v>
      </c>
      <c r="F114" s="6">
        <v>4159</v>
      </c>
      <c r="G114" s="6">
        <v>3645.6</v>
      </c>
      <c r="H114" s="6">
        <f t="shared" si="9"/>
        <v>87.655686463092081</v>
      </c>
      <c r="I114" s="29">
        <f t="shared" si="16"/>
        <v>-513.40000000000009</v>
      </c>
      <c r="J114" s="29">
        <f t="shared" si="11"/>
        <v>0</v>
      </c>
      <c r="K114" s="29">
        <f t="shared" si="12"/>
        <v>513.40000000000009</v>
      </c>
      <c r="L114" s="30">
        <v>0</v>
      </c>
      <c r="M114" s="31"/>
      <c r="N114" s="26"/>
      <c r="O114" s="30">
        <v>70.984587950579538</v>
      </c>
      <c r="P114" s="32">
        <v>100</v>
      </c>
      <c r="Q114" s="30">
        <v>90.493082653423215</v>
      </c>
      <c r="R114" s="30">
        <v>52.271034996276988</v>
      </c>
      <c r="S114" s="36"/>
      <c r="T114" s="31">
        <v>148.40387214837301</v>
      </c>
      <c r="U114" s="31">
        <v>91.818181818181813</v>
      </c>
      <c r="V114" s="30">
        <v>116.28825271470879</v>
      </c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</row>
    <row r="115" spans="1:62" x14ac:dyDescent="0.2">
      <c r="A115" s="28" t="s">
        <v>216</v>
      </c>
      <c r="B115" s="28" t="s">
        <v>217</v>
      </c>
      <c r="C115" s="6">
        <v>2647</v>
      </c>
      <c r="D115" s="6">
        <v>2922.6</v>
      </c>
      <c r="E115" s="6">
        <f t="shared" si="15"/>
        <v>110.41178692859842</v>
      </c>
      <c r="F115" s="6">
        <v>2647</v>
      </c>
      <c r="G115" s="6">
        <v>2922.6</v>
      </c>
      <c r="H115" s="6">
        <f t="shared" si="9"/>
        <v>110.41178692859842</v>
      </c>
      <c r="I115" s="29">
        <f t="shared" si="16"/>
        <v>275.59999999999991</v>
      </c>
      <c r="J115" s="29">
        <f t="shared" si="11"/>
        <v>275.59999999999991</v>
      </c>
      <c r="K115" s="29">
        <f t="shared" si="12"/>
        <v>0</v>
      </c>
      <c r="L115" s="30">
        <v>0</v>
      </c>
      <c r="M115" s="31"/>
      <c r="N115" s="26"/>
      <c r="O115" s="30">
        <v>104.66566193384628</v>
      </c>
      <c r="P115" s="32">
        <v>100</v>
      </c>
      <c r="Q115" s="30">
        <v>92.488851727982166</v>
      </c>
      <c r="R115" s="30">
        <v>212.72509003601442</v>
      </c>
      <c r="S115" s="36"/>
      <c r="T115" s="31">
        <v>45.703812316715542</v>
      </c>
      <c r="U115" s="31">
        <v>40.454545454545453</v>
      </c>
      <c r="V115" s="30">
        <v>80.076628352490417</v>
      </c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</row>
    <row r="116" spans="1:62" x14ac:dyDescent="0.2">
      <c r="A116" s="28" t="s">
        <v>218</v>
      </c>
      <c r="B116" s="28" t="s">
        <v>219</v>
      </c>
      <c r="C116" s="6">
        <v>6054</v>
      </c>
      <c r="D116" s="6">
        <v>7120.1</v>
      </c>
      <c r="E116" s="6">
        <f t="shared" si="15"/>
        <v>117.60984473075654</v>
      </c>
      <c r="F116" s="6">
        <v>6054</v>
      </c>
      <c r="G116" s="6">
        <v>7120.1</v>
      </c>
      <c r="H116" s="6">
        <f t="shared" si="9"/>
        <v>117.60984473075654</v>
      </c>
      <c r="I116" s="29">
        <f t="shared" si="16"/>
        <v>1066.1000000000004</v>
      </c>
      <c r="J116" s="29">
        <f t="shared" si="11"/>
        <v>1066.1000000000004</v>
      </c>
      <c r="K116" s="29">
        <f t="shared" si="12"/>
        <v>0</v>
      </c>
      <c r="L116" s="30">
        <v>121.68741355463347</v>
      </c>
      <c r="M116" s="31"/>
      <c r="N116" s="26"/>
      <c r="O116" s="30">
        <v>118.26571380338756</v>
      </c>
      <c r="P116" s="32">
        <v>100</v>
      </c>
      <c r="Q116" s="30">
        <v>2.9239766081871341</v>
      </c>
      <c r="R116" s="30">
        <v>333.28681088625257</v>
      </c>
      <c r="S116" s="36"/>
      <c r="T116" s="31">
        <v>29.270867700428898</v>
      </c>
      <c r="U116" s="31">
        <v>71.36363636363636</v>
      </c>
      <c r="V116" s="30">
        <v>98.19004524886877</v>
      </c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</row>
    <row r="117" spans="1:62" x14ac:dyDescent="0.2">
      <c r="A117" s="28" t="s">
        <v>220</v>
      </c>
      <c r="B117" s="28" t="s">
        <v>221</v>
      </c>
      <c r="C117" s="6">
        <v>3133</v>
      </c>
      <c r="D117" s="6">
        <v>3122.6</v>
      </c>
      <c r="E117" s="6">
        <f t="shared" si="15"/>
        <v>99.668049792531122</v>
      </c>
      <c r="F117" s="6">
        <v>3133</v>
      </c>
      <c r="G117" s="6">
        <v>3122.6</v>
      </c>
      <c r="H117" s="6">
        <f t="shared" si="9"/>
        <v>99.668049792531122</v>
      </c>
      <c r="I117" s="29">
        <f t="shared" si="16"/>
        <v>-10.400000000000091</v>
      </c>
      <c r="J117" s="29">
        <f t="shared" si="11"/>
        <v>0</v>
      </c>
      <c r="K117" s="29">
        <f t="shared" si="12"/>
        <v>10.400000000000091</v>
      </c>
      <c r="L117" s="30">
        <v>0</v>
      </c>
      <c r="M117" s="31"/>
      <c r="N117" s="26"/>
      <c r="O117" s="30">
        <v>178.08620270805898</v>
      </c>
      <c r="P117" s="32">
        <v>100</v>
      </c>
      <c r="Q117" s="30">
        <v>0</v>
      </c>
      <c r="R117" s="30">
        <v>0</v>
      </c>
      <c r="S117" s="36"/>
      <c r="T117" s="31">
        <v>19.745502645502647</v>
      </c>
      <c r="U117" s="31">
        <v>0</v>
      </c>
      <c r="V117" s="30">
        <v>0</v>
      </c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</row>
    <row r="118" spans="1:62" x14ac:dyDescent="0.2">
      <c r="A118" s="28" t="s">
        <v>222</v>
      </c>
      <c r="B118" s="28" t="s">
        <v>223</v>
      </c>
      <c r="C118" s="6">
        <v>1441</v>
      </c>
      <c r="D118" s="6">
        <v>1743.9</v>
      </c>
      <c r="E118" s="6">
        <f t="shared" si="15"/>
        <v>121.02012491325469</v>
      </c>
      <c r="F118" s="6">
        <v>1441</v>
      </c>
      <c r="G118" s="6">
        <v>1743.9</v>
      </c>
      <c r="H118" s="6">
        <f t="shared" si="9"/>
        <v>121.02012491325469</v>
      </c>
      <c r="I118" s="29">
        <f t="shared" si="16"/>
        <v>302.90000000000009</v>
      </c>
      <c r="J118" s="29">
        <f t="shared" si="11"/>
        <v>302.90000000000009</v>
      </c>
      <c r="K118" s="29">
        <f t="shared" si="12"/>
        <v>0</v>
      </c>
      <c r="L118" s="30">
        <v>89.443311137466509</v>
      </c>
      <c r="M118" s="31"/>
      <c r="N118" s="26"/>
      <c r="O118" s="30">
        <v>26.425720363396582</v>
      </c>
      <c r="P118" s="32">
        <v>100</v>
      </c>
      <c r="Q118" s="30">
        <v>170.32418952618454</v>
      </c>
      <c r="R118" s="30">
        <v>84.83466362599772</v>
      </c>
      <c r="S118" s="36"/>
      <c r="T118" s="31">
        <v>144.73700869500456</v>
      </c>
      <c r="U118" s="31">
        <v>84.090909090909093</v>
      </c>
      <c r="V118" s="30">
        <v>58.4</v>
      </c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</row>
    <row r="119" spans="1:62" x14ac:dyDescent="0.2">
      <c r="A119" s="28" t="s">
        <v>224</v>
      </c>
      <c r="B119" s="28" t="s">
        <v>225</v>
      </c>
      <c r="C119" s="6">
        <v>2997</v>
      </c>
      <c r="D119" s="6">
        <v>3168</v>
      </c>
      <c r="E119" s="6">
        <f t="shared" si="15"/>
        <v>105.7057057057057</v>
      </c>
      <c r="F119" s="6">
        <v>2997</v>
      </c>
      <c r="G119" s="6">
        <v>3168</v>
      </c>
      <c r="H119" s="6">
        <f t="shared" si="9"/>
        <v>105.7057057057057</v>
      </c>
      <c r="I119" s="29">
        <f t="shared" si="16"/>
        <v>171</v>
      </c>
      <c r="J119" s="29">
        <f t="shared" si="11"/>
        <v>171</v>
      </c>
      <c r="K119" s="29">
        <f t="shared" si="12"/>
        <v>0</v>
      </c>
      <c r="L119" s="30">
        <v>112.73366381252816</v>
      </c>
      <c r="M119" s="31"/>
      <c r="N119" s="26"/>
      <c r="O119" s="30">
        <v>100.57617728531855</v>
      </c>
      <c r="P119" s="32">
        <v>100</v>
      </c>
      <c r="Q119" s="30">
        <v>124.50331125827813</v>
      </c>
      <c r="R119" s="30">
        <v>62.5</v>
      </c>
      <c r="S119" s="36"/>
      <c r="T119" s="31">
        <v>128.42698813921837</v>
      </c>
      <c r="U119" s="31">
        <v>109.09090909090908</v>
      </c>
      <c r="V119" s="30">
        <v>119.71830985915493</v>
      </c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</row>
    <row r="120" spans="1:62" x14ac:dyDescent="0.2">
      <c r="A120" s="28" t="s">
        <v>226</v>
      </c>
      <c r="B120" s="28" t="s">
        <v>227</v>
      </c>
      <c r="C120" s="6">
        <v>3529</v>
      </c>
      <c r="D120" s="6">
        <v>3964</v>
      </c>
      <c r="E120" s="6">
        <f t="shared" si="15"/>
        <v>112.32643808444318</v>
      </c>
      <c r="F120" s="6">
        <v>3529</v>
      </c>
      <c r="G120" s="6">
        <v>3964</v>
      </c>
      <c r="H120" s="6">
        <f t="shared" si="9"/>
        <v>112.32643808444318</v>
      </c>
      <c r="I120" s="29">
        <f t="shared" si="16"/>
        <v>435</v>
      </c>
      <c r="J120" s="29">
        <f t="shared" si="11"/>
        <v>435</v>
      </c>
      <c r="K120" s="29">
        <f t="shared" si="12"/>
        <v>0</v>
      </c>
      <c r="L120" s="30">
        <v>123.90384060063528</v>
      </c>
      <c r="M120" s="31"/>
      <c r="N120" s="26"/>
      <c r="O120" s="30">
        <v>112.28058769990898</v>
      </c>
      <c r="P120" s="32">
        <v>100</v>
      </c>
      <c r="Q120" s="30">
        <v>32.426035502958577</v>
      </c>
      <c r="R120" s="30">
        <v>158.18181818181819</v>
      </c>
      <c r="S120" s="36"/>
      <c r="T120" s="31">
        <v>55.158149983953223</v>
      </c>
      <c r="U120" s="31">
        <v>166.59090909090907</v>
      </c>
      <c r="V120" s="30">
        <v>201.87499999999997</v>
      </c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</row>
    <row r="121" spans="1:62" x14ac:dyDescent="0.2">
      <c r="A121" s="28" t="s">
        <v>228</v>
      </c>
      <c r="B121" s="28" t="s">
        <v>229</v>
      </c>
      <c r="C121" s="6">
        <v>2348</v>
      </c>
      <c r="D121" s="6">
        <v>1721.9</v>
      </c>
      <c r="E121" s="6">
        <f t="shared" si="15"/>
        <v>73.33475298126065</v>
      </c>
      <c r="F121" s="6">
        <v>2348</v>
      </c>
      <c r="G121" s="6">
        <v>1721.9</v>
      </c>
      <c r="H121" s="6">
        <f t="shared" si="9"/>
        <v>73.33475298126065</v>
      </c>
      <c r="I121" s="29">
        <f t="shared" si="16"/>
        <v>-626.09999999999991</v>
      </c>
      <c r="J121" s="29">
        <f t="shared" si="11"/>
        <v>0</v>
      </c>
      <c r="K121" s="29">
        <f t="shared" si="12"/>
        <v>626.09999999999991</v>
      </c>
      <c r="L121" s="30">
        <v>0</v>
      </c>
      <c r="M121" s="31"/>
      <c r="N121" s="26"/>
      <c r="O121" s="30">
        <v>48.557649709504702</v>
      </c>
      <c r="P121" s="32">
        <v>100</v>
      </c>
      <c r="Q121" s="30">
        <v>22.680412371134018</v>
      </c>
      <c r="R121" s="30">
        <v>107.74647887323945</v>
      </c>
      <c r="S121" s="36"/>
      <c r="T121" s="31">
        <v>127.29328621908127</v>
      </c>
      <c r="U121" s="31">
        <v>78.63636363636364</v>
      </c>
      <c r="V121" s="30">
        <v>100</v>
      </c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</row>
    <row r="122" spans="1:62" x14ac:dyDescent="0.2">
      <c r="A122" s="28" t="s">
        <v>230</v>
      </c>
      <c r="B122" s="28" t="s">
        <v>231</v>
      </c>
      <c r="C122" s="6">
        <v>2159</v>
      </c>
      <c r="D122" s="6">
        <v>2290.1</v>
      </c>
      <c r="E122" s="6">
        <f t="shared" si="15"/>
        <v>106.07225567392311</v>
      </c>
      <c r="F122" s="6">
        <v>2159</v>
      </c>
      <c r="G122" s="6">
        <v>2290.1</v>
      </c>
      <c r="H122" s="6">
        <f t="shared" si="9"/>
        <v>106.07225567392311</v>
      </c>
      <c r="I122" s="29">
        <f t="shared" si="16"/>
        <v>131.09999999999991</v>
      </c>
      <c r="J122" s="29">
        <f t="shared" si="11"/>
        <v>131.09999999999991</v>
      </c>
      <c r="K122" s="29">
        <f t="shared" si="12"/>
        <v>0</v>
      </c>
      <c r="L122" s="30">
        <v>0</v>
      </c>
      <c r="M122" s="31"/>
      <c r="N122" s="26"/>
      <c r="O122" s="30">
        <v>103.14183081727045</v>
      </c>
      <c r="P122" s="32">
        <v>100</v>
      </c>
      <c r="Q122" s="30">
        <v>164.66019417475729</v>
      </c>
      <c r="R122" s="30">
        <v>96.144879422571179</v>
      </c>
      <c r="S122" s="36"/>
      <c r="T122" s="31">
        <v>40.783274440518255</v>
      </c>
      <c r="U122" s="31">
        <v>83.86363636363636</v>
      </c>
      <c r="V122" s="30">
        <v>179.78723404255319</v>
      </c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</row>
    <row r="123" spans="1:62" ht="36" x14ac:dyDescent="0.2">
      <c r="A123" s="22" t="s">
        <v>232</v>
      </c>
      <c r="C123" s="23">
        <f>SUM(C124:C130)</f>
        <v>5464</v>
      </c>
      <c r="D123" s="23">
        <f>SUM(D124:D130)</f>
        <v>5166.0999999999995</v>
      </c>
      <c r="E123" s="24">
        <f>IF(C123&gt;0,D123/C123*100,0)</f>
        <v>94.54795021961931</v>
      </c>
      <c r="F123" s="23">
        <f>SUM(F124:F130)</f>
        <v>5464</v>
      </c>
      <c r="G123" s="23">
        <f>SUM(G124:G130)</f>
        <v>5166.0999999999995</v>
      </c>
      <c r="H123" s="23">
        <f t="shared" si="9"/>
        <v>94.54795021961931</v>
      </c>
      <c r="I123" s="23">
        <f>SUM(I124:I130)</f>
        <v>-297.89999999999981</v>
      </c>
      <c r="J123" s="23">
        <f>SUM(J124:J130)</f>
        <v>199.70000000000005</v>
      </c>
      <c r="K123" s="23">
        <f>SUM(K124:K130)</f>
        <v>497.59999999999985</v>
      </c>
      <c r="L123" s="26"/>
      <c r="M123" s="31"/>
      <c r="N123" s="26"/>
      <c r="O123" s="26"/>
      <c r="P123" s="35"/>
      <c r="Q123" s="26"/>
      <c r="R123" s="26"/>
      <c r="S123" s="36"/>
      <c r="T123" s="31"/>
      <c r="U123" s="31"/>
      <c r="V123" s="26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x14ac:dyDescent="0.2">
      <c r="A124" s="28" t="s">
        <v>233</v>
      </c>
      <c r="B124" s="28" t="s">
        <v>234</v>
      </c>
      <c r="C124" s="6">
        <v>586</v>
      </c>
      <c r="D124" s="6">
        <v>620.20000000000005</v>
      </c>
      <c r="E124" s="6">
        <f t="shared" si="15"/>
        <v>105.83617747440275</v>
      </c>
      <c r="F124" s="6">
        <v>586</v>
      </c>
      <c r="G124" s="6">
        <v>620.20000000000005</v>
      </c>
      <c r="H124" s="6">
        <f t="shared" si="9"/>
        <v>105.83617747440275</v>
      </c>
      <c r="I124" s="29">
        <f t="shared" ref="I124:I130" si="17">G124-F124</f>
        <v>34.200000000000045</v>
      </c>
      <c r="J124" s="29">
        <f t="shared" si="11"/>
        <v>34.200000000000045</v>
      </c>
      <c r="K124" s="29">
        <f t="shared" si="12"/>
        <v>0</v>
      </c>
      <c r="L124" s="30">
        <v>108.77244258872653</v>
      </c>
      <c r="M124" s="31"/>
      <c r="N124" s="26"/>
      <c r="O124" s="30">
        <v>91.216478818499809</v>
      </c>
      <c r="P124" s="32">
        <v>100</v>
      </c>
      <c r="Q124" s="30">
        <v>85.128205128205138</v>
      </c>
      <c r="R124" s="30">
        <v>142.14285714285714</v>
      </c>
      <c r="S124" s="36"/>
      <c r="T124" s="31">
        <v>101.48157218072731</v>
      </c>
      <c r="U124" s="31">
        <v>99.782608695652172</v>
      </c>
      <c r="V124" s="30">
        <v>132.43243243243242</v>
      </c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</row>
    <row r="125" spans="1:62" x14ac:dyDescent="0.2">
      <c r="A125" s="28" t="s">
        <v>235</v>
      </c>
      <c r="B125" s="28" t="s">
        <v>236</v>
      </c>
      <c r="C125" s="6">
        <v>1310</v>
      </c>
      <c r="D125" s="6">
        <v>1283.4000000000001</v>
      </c>
      <c r="E125" s="6">
        <f t="shared" si="15"/>
        <v>97.969465648854964</v>
      </c>
      <c r="F125" s="6">
        <v>1310</v>
      </c>
      <c r="G125" s="6">
        <v>1283.4000000000001</v>
      </c>
      <c r="H125" s="6">
        <f t="shared" si="9"/>
        <v>97.969465648854964</v>
      </c>
      <c r="I125" s="29">
        <f t="shared" si="17"/>
        <v>-26.599999999999909</v>
      </c>
      <c r="J125" s="29">
        <f t="shared" si="11"/>
        <v>0</v>
      </c>
      <c r="K125" s="29">
        <f t="shared" si="12"/>
        <v>26.599999999999909</v>
      </c>
      <c r="L125" s="30">
        <v>120.36639830757478</v>
      </c>
      <c r="M125" s="31"/>
      <c r="N125" s="26"/>
      <c r="O125" s="30">
        <v>97.96002270991994</v>
      </c>
      <c r="P125" s="32">
        <v>100</v>
      </c>
      <c r="Q125" s="30">
        <v>51.585261353898893</v>
      </c>
      <c r="R125" s="30">
        <v>112.67605633802818</v>
      </c>
      <c r="S125" s="36"/>
      <c r="T125" s="31">
        <v>113.03242074927955</v>
      </c>
      <c r="U125" s="31">
        <v>43.913043478260867</v>
      </c>
      <c r="V125" s="30">
        <v>100</v>
      </c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</row>
    <row r="126" spans="1:62" x14ac:dyDescent="0.2">
      <c r="A126" s="28" t="s">
        <v>237</v>
      </c>
      <c r="B126" s="28" t="s">
        <v>238</v>
      </c>
      <c r="C126" s="6">
        <v>482</v>
      </c>
      <c r="D126" s="6">
        <v>335.7</v>
      </c>
      <c r="E126" s="6">
        <f>D126/C126*100</f>
        <v>69.647302904564313</v>
      </c>
      <c r="F126" s="6">
        <v>482</v>
      </c>
      <c r="G126" s="6">
        <v>335.7</v>
      </c>
      <c r="H126" s="6">
        <f t="shared" si="9"/>
        <v>69.647302904564313</v>
      </c>
      <c r="I126" s="29">
        <f t="shared" si="17"/>
        <v>-146.30000000000001</v>
      </c>
      <c r="J126" s="29">
        <f t="shared" si="11"/>
        <v>0</v>
      </c>
      <c r="K126" s="29">
        <f t="shared" si="12"/>
        <v>146.30000000000001</v>
      </c>
      <c r="L126" s="30">
        <v>127.01257861635223</v>
      </c>
      <c r="M126" s="31"/>
      <c r="N126" s="26"/>
      <c r="O126" s="30">
        <v>100.8640365177698</v>
      </c>
      <c r="P126" s="32">
        <v>100</v>
      </c>
      <c r="Q126" s="30">
        <v>25.576923076923073</v>
      </c>
      <c r="R126" s="30">
        <v>29.078014184397155</v>
      </c>
      <c r="S126" s="36"/>
      <c r="T126" s="31">
        <v>107.61864406779662</v>
      </c>
      <c r="U126" s="31">
        <v>40.869565217391305</v>
      </c>
      <c r="V126" s="30">
        <v>100</v>
      </c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</row>
    <row r="127" spans="1:62" x14ac:dyDescent="0.2">
      <c r="A127" s="28" t="s">
        <v>239</v>
      </c>
      <c r="B127" s="28" t="s">
        <v>240</v>
      </c>
      <c r="C127" s="6">
        <v>793</v>
      </c>
      <c r="D127" s="6">
        <v>789.7</v>
      </c>
      <c r="E127" s="6">
        <f>D127/C127*100</f>
        <v>99.583858764186644</v>
      </c>
      <c r="F127" s="6">
        <v>793</v>
      </c>
      <c r="G127" s="6">
        <v>789.7</v>
      </c>
      <c r="H127" s="6">
        <f t="shared" si="9"/>
        <v>99.583858764186644</v>
      </c>
      <c r="I127" s="29">
        <f t="shared" si="17"/>
        <v>-3.2999999999999545</v>
      </c>
      <c r="J127" s="29">
        <f t="shared" si="11"/>
        <v>0</v>
      </c>
      <c r="K127" s="29">
        <f t="shared" si="12"/>
        <v>3.2999999999999545</v>
      </c>
      <c r="L127" s="30">
        <v>113.50248207391064</v>
      </c>
      <c r="M127" s="31"/>
      <c r="N127" s="26"/>
      <c r="O127" s="30">
        <v>42.059305075495722</v>
      </c>
      <c r="P127" s="32">
        <v>100</v>
      </c>
      <c r="Q127" s="30">
        <v>146.81225783726669</v>
      </c>
      <c r="R127" s="30">
        <v>125</v>
      </c>
      <c r="S127" s="36"/>
      <c r="T127" s="31">
        <v>112.06347651466915</v>
      </c>
      <c r="U127" s="31">
        <v>36.304347826086953</v>
      </c>
      <c r="V127" s="30">
        <v>76.204819277108442</v>
      </c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</row>
    <row r="128" spans="1:62" x14ac:dyDescent="0.2">
      <c r="A128" s="28" t="s">
        <v>241</v>
      </c>
      <c r="B128" s="28" t="s">
        <v>242</v>
      </c>
      <c r="C128" s="6">
        <v>781</v>
      </c>
      <c r="D128" s="6">
        <v>589.20000000000005</v>
      </c>
      <c r="E128" s="6">
        <f t="shared" si="15"/>
        <v>75.441741357234321</v>
      </c>
      <c r="F128" s="6">
        <v>781</v>
      </c>
      <c r="G128" s="6">
        <v>589.20000000000005</v>
      </c>
      <c r="H128" s="6">
        <f t="shared" si="9"/>
        <v>75.441741357234321</v>
      </c>
      <c r="I128" s="29">
        <f t="shared" si="17"/>
        <v>-191.79999999999995</v>
      </c>
      <c r="J128" s="29">
        <f t="shared" si="11"/>
        <v>0</v>
      </c>
      <c r="K128" s="29">
        <f t="shared" si="12"/>
        <v>191.79999999999995</v>
      </c>
      <c r="L128" s="30">
        <v>113.43308506729903</v>
      </c>
      <c r="M128" s="31"/>
      <c r="N128" s="26"/>
      <c r="O128" s="30">
        <v>70.226693309446702</v>
      </c>
      <c r="P128" s="32">
        <v>100</v>
      </c>
      <c r="Q128" s="30">
        <v>24.224806201550386</v>
      </c>
      <c r="R128" s="30">
        <v>104.44444444444446</v>
      </c>
      <c r="S128" s="36"/>
      <c r="T128" s="31">
        <v>103.04202113946894</v>
      </c>
      <c r="U128" s="31">
        <v>39.130434782608695</v>
      </c>
      <c r="V128" s="30">
        <v>94.73684210526315</v>
      </c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</row>
    <row r="129" spans="1:62" x14ac:dyDescent="0.2">
      <c r="A129" s="28" t="s">
        <v>243</v>
      </c>
      <c r="B129" s="28" t="s">
        <v>244</v>
      </c>
      <c r="C129" s="6">
        <v>650</v>
      </c>
      <c r="D129" s="6">
        <v>520.4</v>
      </c>
      <c r="E129" s="6">
        <f t="shared" si="15"/>
        <v>80.061538461538461</v>
      </c>
      <c r="F129" s="6">
        <v>650</v>
      </c>
      <c r="G129" s="6">
        <v>520.4</v>
      </c>
      <c r="H129" s="6">
        <f t="shared" si="9"/>
        <v>80.061538461538461</v>
      </c>
      <c r="I129" s="29">
        <f t="shared" si="17"/>
        <v>-129.60000000000002</v>
      </c>
      <c r="J129" s="29">
        <f t="shared" si="11"/>
        <v>0</v>
      </c>
      <c r="K129" s="29">
        <f t="shared" si="12"/>
        <v>129.60000000000002</v>
      </c>
      <c r="L129" s="30">
        <v>137.29784366576817</v>
      </c>
      <c r="M129" s="31"/>
      <c r="N129" s="26"/>
      <c r="O129" s="30">
        <v>110.44350173544157</v>
      </c>
      <c r="P129" s="32">
        <v>100</v>
      </c>
      <c r="Q129" s="30">
        <v>77.536231884057969</v>
      </c>
      <c r="R129" s="30">
        <v>12.987012987012985</v>
      </c>
      <c r="S129" s="36"/>
      <c r="T129" s="31">
        <v>101.86249256984348</v>
      </c>
      <c r="U129" s="31">
        <v>45.869565217391305</v>
      </c>
      <c r="V129" s="30">
        <v>97.674418604651152</v>
      </c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</row>
    <row r="130" spans="1:62" x14ac:dyDescent="0.2">
      <c r="A130" s="28" t="s">
        <v>245</v>
      </c>
      <c r="B130" s="28" t="s">
        <v>246</v>
      </c>
      <c r="C130" s="6">
        <v>862</v>
      </c>
      <c r="D130" s="6">
        <v>1027.5</v>
      </c>
      <c r="E130" s="6">
        <f t="shared" si="15"/>
        <v>119.19953596287702</v>
      </c>
      <c r="F130" s="6">
        <v>862</v>
      </c>
      <c r="G130" s="6">
        <v>1027.5</v>
      </c>
      <c r="H130" s="6">
        <f t="shared" si="9"/>
        <v>119.19953596287702</v>
      </c>
      <c r="I130" s="29">
        <f t="shared" si="17"/>
        <v>165.5</v>
      </c>
      <c r="J130" s="29">
        <f t="shared" si="11"/>
        <v>165.5</v>
      </c>
      <c r="K130" s="29">
        <f t="shared" si="12"/>
        <v>0</v>
      </c>
      <c r="L130" s="30">
        <v>106.31578947368421</v>
      </c>
      <c r="M130" s="31"/>
      <c r="N130" s="26"/>
      <c r="O130" s="30">
        <v>155.61660561660565</v>
      </c>
      <c r="P130" s="32">
        <v>100</v>
      </c>
      <c r="Q130" s="30">
        <v>103.70636919755307</v>
      </c>
      <c r="R130" s="30">
        <v>402.85714285714283</v>
      </c>
      <c r="S130" s="36"/>
      <c r="T130" s="31">
        <v>675.81814618851649</v>
      </c>
      <c r="U130" s="31">
        <v>66.304347826086953</v>
      </c>
      <c r="V130" s="30">
        <v>38.242280285035626</v>
      </c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</row>
    <row r="131" spans="1:62" ht="36" x14ac:dyDescent="0.2">
      <c r="A131" s="22" t="s">
        <v>247</v>
      </c>
      <c r="C131" s="23">
        <f>SUM(C132:C140)</f>
        <v>8094</v>
      </c>
      <c r="D131" s="23">
        <f>SUM(D132:D140)</f>
        <v>9196.7000000000007</v>
      </c>
      <c r="E131" s="24">
        <f>IF(C131&gt;0,D131/C131*100,0)</f>
        <v>113.62367185569559</v>
      </c>
      <c r="F131" s="23">
        <f>SUM(F132:F140)</f>
        <v>8094</v>
      </c>
      <c r="G131" s="23">
        <f>SUM(G132:G140)</f>
        <v>9196.7000000000007</v>
      </c>
      <c r="H131" s="23">
        <f t="shared" si="9"/>
        <v>113.62367185569559</v>
      </c>
      <c r="I131" s="23">
        <f>SUM(I132:I140)</f>
        <v>1102.6999999999998</v>
      </c>
      <c r="J131" s="23">
        <f>SUM(J132:J140)</f>
        <v>1156.0999999999999</v>
      </c>
      <c r="K131" s="23">
        <f>SUM(K132:K140)</f>
        <v>53.399999999999977</v>
      </c>
      <c r="L131" s="26"/>
      <c r="M131" s="31"/>
      <c r="N131" s="26"/>
      <c r="O131" s="26"/>
      <c r="P131" s="35"/>
      <c r="Q131" s="26"/>
      <c r="R131" s="26"/>
      <c r="S131" s="36"/>
      <c r="T131" s="31"/>
      <c r="U131" s="31"/>
      <c r="V131" s="26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x14ac:dyDescent="0.2">
      <c r="A132" s="28" t="s">
        <v>248</v>
      </c>
      <c r="B132" s="28" t="s">
        <v>249</v>
      </c>
      <c r="C132" s="6">
        <v>1232</v>
      </c>
      <c r="D132" s="6">
        <v>1272.7</v>
      </c>
      <c r="E132" s="6">
        <f t="shared" si="15"/>
        <v>103.30357142857143</v>
      </c>
      <c r="F132" s="6">
        <v>1232</v>
      </c>
      <c r="G132" s="6">
        <v>1272.7</v>
      </c>
      <c r="H132" s="6">
        <f t="shared" si="9"/>
        <v>103.30357142857143</v>
      </c>
      <c r="I132" s="29">
        <f t="shared" ref="I132:I140" si="18">G132-F132</f>
        <v>40.700000000000045</v>
      </c>
      <c r="J132" s="29">
        <f t="shared" si="11"/>
        <v>40.700000000000045</v>
      </c>
      <c r="K132" s="29">
        <f t="shared" si="12"/>
        <v>0</v>
      </c>
      <c r="L132" s="30">
        <v>99.260606060606065</v>
      </c>
      <c r="M132" s="31"/>
      <c r="N132" s="26"/>
      <c r="O132" s="30">
        <v>118.60976951763772</v>
      </c>
      <c r="P132" s="32">
        <v>100</v>
      </c>
      <c r="Q132" s="30">
        <v>87.300209937018892</v>
      </c>
      <c r="R132" s="30">
        <v>101.0803511141121</v>
      </c>
      <c r="S132" s="36"/>
      <c r="T132" s="31">
        <v>134.8268219547173</v>
      </c>
      <c r="U132" s="31">
        <v>110.54545454545455</v>
      </c>
      <c r="V132" s="30">
        <v>103.13825275657335</v>
      </c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</row>
    <row r="133" spans="1:62" x14ac:dyDescent="0.2">
      <c r="A133" s="28" t="s">
        <v>250</v>
      </c>
      <c r="B133" s="28" t="s">
        <v>251</v>
      </c>
      <c r="C133" s="6">
        <v>1256</v>
      </c>
      <c r="D133" s="6">
        <v>1470.1</v>
      </c>
      <c r="E133" s="6">
        <f t="shared" si="15"/>
        <v>117.04617834394904</v>
      </c>
      <c r="F133" s="6">
        <v>1256</v>
      </c>
      <c r="G133" s="6">
        <v>1470.1</v>
      </c>
      <c r="H133" s="6">
        <f t="shared" si="9"/>
        <v>117.04617834394904</v>
      </c>
      <c r="I133" s="29">
        <f t="shared" si="18"/>
        <v>214.09999999999991</v>
      </c>
      <c r="J133" s="29">
        <f t="shared" si="11"/>
        <v>214.09999999999991</v>
      </c>
      <c r="K133" s="29">
        <f t="shared" si="12"/>
        <v>0</v>
      </c>
      <c r="L133" s="30">
        <v>0</v>
      </c>
      <c r="M133" s="31"/>
      <c r="N133" s="26"/>
      <c r="O133" s="30">
        <v>97.014270032930838</v>
      </c>
      <c r="P133" s="32">
        <v>100</v>
      </c>
      <c r="Q133" s="30">
        <v>111.77379026327404</v>
      </c>
      <c r="R133" s="30">
        <v>159.85915492957744</v>
      </c>
      <c r="S133" s="36"/>
      <c r="T133" s="31">
        <v>147.58939038686987</v>
      </c>
      <c r="U133" s="31">
        <v>118.36363636363636</v>
      </c>
      <c r="V133" s="30">
        <v>100</v>
      </c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</row>
    <row r="134" spans="1:62" x14ac:dyDescent="0.2">
      <c r="A134" s="28" t="s">
        <v>252</v>
      </c>
      <c r="B134" s="28" t="s">
        <v>253</v>
      </c>
      <c r="C134" s="6">
        <v>2002</v>
      </c>
      <c r="D134" s="6">
        <v>2373.9</v>
      </c>
      <c r="E134" s="6">
        <f t="shared" si="15"/>
        <v>118.57642357642358</v>
      </c>
      <c r="F134" s="6">
        <v>2002</v>
      </c>
      <c r="G134" s="6">
        <v>2373.9</v>
      </c>
      <c r="H134" s="6">
        <f t="shared" si="9"/>
        <v>118.57642357642358</v>
      </c>
      <c r="I134" s="29">
        <f t="shared" si="18"/>
        <v>371.90000000000009</v>
      </c>
      <c r="J134" s="29">
        <f t="shared" si="11"/>
        <v>371.90000000000009</v>
      </c>
      <c r="K134" s="29">
        <f t="shared" si="12"/>
        <v>0</v>
      </c>
      <c r="L134" s="30">
        <v>148.40033167495855</v>
      </c>
      <c r="M134" s="31"/>
      <c r="N134" s="26"/>
      <c r="O134" s="30">
        <v>107.73684210526315</v>
      </c>
      <c r="P134" s="32">
        <v>100</v>
      </c>
      <c r="Q134" s="30">
        <v>92.738707833047457</v>
      </c>
      <c r="R134" s="30">
        <v>112.62975778546713</v>
      </c>
      <c r="S134" s="36"/>
      <c r="T134" s="31">
        <v>137.65507696596771</v>
      </c>
      <c r="U134" s="31">
        <v>91.818181818181827</v>
      </c>
      <c r="V134" s="30">
        <v>138.68613138686132</v>
      </c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</row>
    <row r="135" spans="1:62" x14ac:dyDescent="0.2">
      <c r="A135" s="28" t="s">
        <v>254</v>
      </c>
      <c r="B135" s="28" t="s">
        <v>255</v>
      </c>
      <c r="C135" s="6">
        <v>679</v>
      </c>
      <c r="D135" s="6">
        <v>1015.3</v>
      </c>
      <c r="E135" s="6">
        <f t="shared" si="15"/>
        <v>149.52871870397644</v>
      </c>
      <c r="F135" s="6">
        <v>679</v>
      </c>
      <c r="G135" s="6">
        <v>1015.3</v>
      </c>
      <c r="H135" s="6">
        <f t="shared" si="9"/>
        <v>149.52871870397644</v>
      </c>
      <c r="I135" s="29">
        <f t="shared" si="18"/>
        <v>336.29999999999995</v>
      </c>
      <c r="J135" s="29">
        <f t="shared" si="11"/>
        <v>336.29999999999995</v>
      </c>
      <c r="K135" s="29">
        <f t="shared" si="12"/>
        <v>0</v>
      </c>
      <c r="L135" s="30">
        <v>0</v>
      </c>
      <c r="M135" s="31"/>
      <c r="N135" s="26"/>
      <c r="O135" s="30">
        <v>115.7165722728392</v>
      </c>
      <c r="P135" s="32">
        <v>100</v>
      </c>
      <c r="Q135" s="30">
        <v>100.58798824023521</v>
      </c>
      <c r="R135" s="30">
        <v>147.12041884816753</v>
      </c>
      <c r="S135" s="36"/>
      <c r="T135" s="31">
        <v>138.48211771332021</v>
      </c>
      <c r="U135" s="31">
        <v>120.54545454545453</v>
      </c>
      <c r="V135" s="30">
        <v>99.838187702265373</v>
      </c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</row>
    <row r="136" spans="1:62" x14ac:dyDescent="0.2">
      <c r="A136" s="28" t="s">
        <v>256</v>
      </c>
      <c r="B136" s="28" t="s">
        <v>257</v>
      </c>
      <c r="C136" s="6">
        <v>401</v>
      </c>
      <c r="D136" s="6">
        <v>404.1</v>
      </c>
      <c r="E136" s="6">
        <f t="shared" si="15"/>
        <v>100.77306733167082</v>
      </c>
      <c r="F136" s="6">
        <v>401</v>
      </c>
      <c r="G136" s="6">
        <v>404.1</v>
      </c>
      <c r="H136" s="6">
        <f t="shared" ref="H136:H199" si="19">IF(F136&gt;0,G136/F136*100,0)</f>
        <v>100.77306733167082</v>
      </c>
      <c r="I136" s="29">
        <f t="shared" si="18"/>
        <v>3.1000000000000227</v>
      </c>
      <c r="J136" s="29">
        <f t="shared" si="11"/>
        <v>3.1000000000000227</v>
      </c>
      <c r="K136" s="29">
        <f t="shared" si="12"/>
        <v>0</v>
      </c>
      <c r="L136" s="30">
        <v>0</v>
      </c>
      <c r="M136" s="31"/>
      <c r="N136" s="26"/>
      <c r="O136" s="30">
        <v>167.1368617393332</v>
      </c>
      <c r="P136" s="32">
        <v>100</v>
      </c>
      <c r="Q136" s="30">
        <v>100</v>
      </c>
      <c r="R136" s="30">
        <v>96.595218137548386</v>
      </c>
      <c r="S136" s="36"/>
      <c r="T136" s="31">
        <v>138.70345646046582</v>
      </c>
      <c r="U136" s="31">
        <v>99.27272727272728</v>
      </c>
      <c r="V136" s="30">
        <v>100</v>
      </c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</row>
    <row r="137" spans="1:62" x14ac:dyDescent="0.2">
      <c r="A137" s="28" t="s">
        <v>258</v>
      </c>
      <c r="B137" s="28" t="s">
        <v>259</v>
      </c>
      <c r="C137" s="6">
        <v>308</v>
      </c>
      <c r="D137" s="6">
        <v>337.7</v>
      </c>
      <c r="E137" s="6">
        <f t="shared" si="15"/>
        <v>109.64285714285712</v>
      </c>
      <c r="F137" s="6">
        <v>308</v>
      </c>
      <c r="G137" s="6">
        <v>337.7</v>
      </c>
      <c r="H137" s="6">
        <f t="shared" si="19"/>
        <v>109.64285714285712</v>
      </c>
      <c r="I137" s="29">
        <f t="shared" si="18"/>
        <v>29.699999999999989</v>
      </c>
      <c r="J137" s="29">
        <f t="shared" si="11"/>
        <v>29.699999999999989</v>
      </c>
      <c r="K137" s="29">
        <f t="shared" si="12"/>
        <v>0</v>
      </c>
      <c r="L137" s="30">
        <v>0</v>
      </c>
      <c r="M137" s="31"/>
      <c r="N137" s="26"/>
      <c r="O137" s="30">
        <v>31.737173717371743</v>
      </c>
      <c r="P137" s="32">
        <v>100</v>
      </c>
      <c r="Q137" s="30">
        <v>94.317605276509397</v>
      </c>
      <c r="R137" s="30">
        <v>130.33333333333334</v>
      </c>
      <c r="S137" s="36"/>
      <c r="T137" s="31">
        <v>140.14247208317289</v>
      </c>
      <c r="U137" s="31">
        <v>112.72727272727272</v>
      </c>
      <c r="V137" s="30">
        <v>97.971014492753625</v>
      </c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</row>
    <row r="138" spans="1:62" x14ac:dyDescent="0.2">
      <c r="A138" s="28" t="s">
        <v>260</v>
      </c>
      <c r="B138" s="28" t="s">
        <v>261</v>
      </c>
      <c r="C138" s="6">
        <v>790</v>
      </c>
      <c r="D138" s="6">
        <v>890.9</v>
      </c>
      <c r="E138" s="6">
        <f t="shared" si="15"/>
        <v>112.77215189873418</v>
      </c>
      <c r="F138" s="6">
        <v>790</v>
      </c>
      <c r="G138" s="6">
        <v>890.9</v>
      </c>
      <c r="H138" s="6">
        <f t="shared" si="19"/>
        <v>112.77215189873418</v>
      </c>
      <c r="I138" s="29">
        <f t="shared" si="18"/>
        <v>100.89999999999998</v>
      </c>
      <c r="J138" s="29">
        <f t="shared" si="11"/>
        <v>100.89999999999998</v>
      </c>
      <c r="K138" s="29">
        <f t="shared" si="12"/>
        <v>0</v>
      </c>
      <c r="L138" s="30">
        <v>150.43941411451399</v>
      </c>
      <c r="M138" s="31"/>
      <c r="N138" s="26"/>
      <c r="O138" s="30">
        <v>160.8854961832061</v>
      </c>
      <c r="P138" s="32">
        <v>100</v>
      </c>
      <c r="Q138" s="30">
        <v>111.21264509755495</v>
      </c>
      <c r="R138" s="30">
        <v>89.074803149606296</v>
      </c>
      <c r="S138" s="36"/>
      <c r="T138" s="31">
        <v>140.41286481589336</v>
      </c>
      <c r="U138" s="31">
        <v>89.090909090909093</v>
      </c>
      <c r="V138" s="30">
        <v>100.51347881899872</v>
      </c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</row>
    <row r="139" spans="1:62" x14ac:dyDescent="0.2">
      <c r="A139" s="28" t="s">
        <v>262</v>
      </c>
      <c r="B139" s="28" t="s">
        <v>263</v>
      </c>
      <c r="C139" s="6">
        <v>961</v>
      </c>
      <c r="D139" s="6">
        <v>1020.4</v>
      </c>
      <c r="E139" s="6">
        <f t="shared" si="15"/>
        <v>106.18106139438086</v>
      </c>
      <c r="F139" s="6">
        <v>961</v>
      </c>
      <c r="G139" s="6">
        <v>1020.4</v>
      </c>
      <c r="H139" s="6">
        <f t="shared" si="19"/>
        <v>106.18106139438086</v>
      </c>
      <c r="I139" s="29">
        <f t="shared" si="18"/>
        <v>59.399999999999977</v>
      </c>
      <c r="J139" s="29">
        <f t="shared" ref="J139:J200" si="20">IF(I139&gt;0,I139,0)</f>
        <v>59.399999999999977</v>
      </c>
      <c r="K139" s="29">
        <f t="shared" ref="K139:K200" si="21">IF(I139&lt;0,0-I139,0)</f>
        <v>0</v>
      </c>
      <c r="L139" s="30">
        <v>0</v>
      </c>
      <c r="M139" s="31"/>
      <c r="N139" s="26"/>
      <c r="O139" s="30">
        <v>91.254477401698381</v>
      </c>
      <c r="P139" s="32">
        <v>100</v>
      </c>
      <c r="Q139" s="30">
        <v>90.271947843172271</v>
      </c>
      <c r="R139" s="30">
        <v>106.24505928853756</v>
      </c>
      <c r="S139" s="36"/>
      <c r="T139" s="31">
        <v>127.20255325465746</v>
      </c>
      <c r="U139" s="31">
        <v>80.545454545454547</v>
      </c>
      <c r="V139" s="30">
        <v>109.76058931860038</v>
      </c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</row>
    <row r="140" spans="1:62" x14ac:dyDescent="0.2">
      <c r="A140" s="28" t="s">
        <v>264</v>
      </c>
      <c r="B140" s="28" t="s">
        <v>265</v>
      </c>
      <c r="C140" s="6">
        <v>465</v>
      </c>
      <c r="D140" s="6">
        <v>411.6</v>
      </c>
      <c r="E140" s="6">
        <f t="shared" si="15"/>
        <v>88.516129032258078</v>
      </c>
      <c r="F140" s="6">
        <v>465</v>
      </c>
      <c r="G140" s="6">
        <v>411.6</v>
      </c>
      <c r="H140" s="6">
        <f t="shared" si="19"/>
        <v>88.516129032258078</v>
      </c>
      <c r="I140" s="29">
        <f t="shared" si="18"/>
        <v>-53.399999999999977</v>
      </c>
      <c r="J140" s="29">
        <f t="shared" si="20"/>
        <v>0</v>
      </c>
      <c r="K140" s="29">
        <f t="shared" si="21"/>
        <v>53.399999999999977</v>
      </c>
      <c r="L140" s="30">
        <v>0</v>
      </c>
      <c r="M140" s="31"/>
      <c r="N140" s="26"/>
      <c r="O140" s="30">
        <v>104.12772029967891</v>
      </c>
      <c r="P140" s="32">
        <v>100</v>
      </c>
      <c r="Q140" s="30">
        <v>95.492063492063494</v>
      </c>
      <c r="R140" s="30">
        <v>38.202247191011232</v>
      </c>
      <c r="S140" s="36"/>
      <c r="T140" s="31">
        <v>147.21986537700096</v>
      </c>
      <c r="U140" s="31">
        <v>96.909090909090907</v>
      </c>
      <c r="V140" s="30">
        <v>100</v>
      </c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</row>
    <row r="141" spans="1:62" ht="36" x14ac:dyDescent="0.2">
      <c r="A141" s="22" t="s">
        <v>266</v>
      </c>
      <c r="C141" s="23">
        <f>SUM(C142:C147)</f>
        <v>15184</v>
      </c>
      <c r="D141" s="23">
        <f>SUM(D142:D147)</f>
        <v>18448.899999999998</v>
      </c>
      <c r="E141" s="24">
        <f>IF(C141&gt;0,D141/C141*100,0)</f>
        <v>121.50223919915699</v>
      </c>
      <c r="F141" s="23">
        <f>SUM(F142:F147)</f>
        <v>15184</v>
      </c>
      <c r="G141" s="23">
        <f>SUM(G142:G147)</f>
        <v>18448.899999999998</v>
      </c>
      <c r="H141" s="23">
        <f t="shared" si="19"/>
        <v>121.50223919915699</v>
      </c>
      <c r="I141" s="23">
        <f>SUM(I142:I147)</f>
        <v>3264.8999999999996</v>
      </c>
      <c r="J141" s="23">
        <f>SUM(J142:J147)</f>
        <v>3264.8999999999996</v>
      </c>
      <c r="K141" s="23">
        <f>SUM(K142:K147)</f>
        <v>0</v>
      </c>
      <c r="L141" s="26"/>
      <c r="M141" s="31"/>
      <c r="N141" s="26"/>
      <c r="O141" s="26"/>
      <c r="P141" s="35"/>
      <c r="Q141" s="26"/>
      <c r="R141" s="26"/>
      <c r="S141" s="36"/>
      <c r="T141" s="31"/>
      <c r="U141" s="31"/>
      <c r="V141" s="26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x14ac:dyDescent="0.2">
      <c r="A142" s="28" t="s">
        <v>267</v>
      </c>
      <c r="B142" s="28" t="s">
        <v>268</v>
      </c>
      <c r="C142" s="6">
        <v>2342</v>
      </c>
      <c r="D142" s="6">
        <v>3004.6</v>
      </c>
      <c r="E142" s="6">
        <f t="shared" si="15"/>
        <v>128.2920580700256</v>
      </c>
      <c r="F142" s="6">
        <v>2342</v>
      </c>
      <c r="G142" s="6">
        <v>3004.6</v>
      </c>
      <c r="H142" s="6">
        <f t="shared" si="19"/>
        <v>128.2920580700256</v>
      </c>
      <c r="I142" s="29">
        <f t="shared" ref="I142:I147" si="22">G142-F142</f>
        <v>662.59999999999991</v>
      </c>
      <c r="J142" s="29">
        <f t="shared" si="20"/>
        <v>662.59999999999991</v>
      </c>
      <c r="K142" s="29">
        <f t="shared" si="21"/>
        <v>0</v>
      </c>
      <c r="L142" s="30">
        <v>0</v>
      </c>
      <c r="M142" s="31"/>
      <c r="N142" s="26"/>
      <c r="O142" s="30">
        <v>847.84871616932685</v>
      </c>
      <c r="P142" s="32">
        <v>100</v>
      </c>
      <c r="Q142" s="30">
        <v>100</v>
      </c>
      <c r="R142" s="30">
        <v>132.35294117647061</v>
      </c>
      <c r="S142" s="36"/>
      <c r="T142" s="31">
        <v>105.28076811172534</v>
      </c>
      <c r="U142" s="31">
        <v>12</v>
      </c>
      <c r="V142" s="30">
        <v>56.737588652482273</v>
      </c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</row>
    <row r="143" spans="1:62" x14ac:dyDescent="0.2">
      <c r="A143" s="28" t="s">
        <v>269</v>
      </c>
      <c r="B143" s="28" t="s">
        <v>270</v>
      </c>
      <c r="C143" s="6">
        <v>1899</v>
      </c>
      <c r="D143" s="6">
        <v>2025</v>
      </c>
      <c r="E143" s="6">
        <f t="shared" si="15"/>
        <v>106.63507109004739</v>
      </c>
      <c r="F143" s="6">
        <v>1899</v>
      </c>
      <c r="G143" s="6">
        <v>2025</v>
      </c>
      <c r="H143" s="6">
        <f t="shared" si="19"/>
        <v>106.63507109004739</v>
      </c>
      <c r="I143" s="29">
        <f t="shared" si="22"/>
        <v>126</v>
      </c>
      <c r="J143" s="29">
        <f t="shared" si="20"/>
        <v>126</v>
      </c>
      <c r="K143" s="29">
        <f t="shared" si="21"/>
        <v>0</v>
      </c>
      <c r="L143" s="30">
        <v>0</v>
      </c>
      <c r="M143" s="31"/>
      <c r="N143" s="26"/>
      <c r="O143" s="30">
        <v>76.559053539201912</v>
      </c>
      <c r="P143" s="32">
        <v>100</v>
      </c>
      <c r="Q143" s="30">
        <v>108.95860284605432</v>
      </c>
      <c r="R143" s="30">
        <v>145.12195121951223</v>
      </c>
      <c r="S143" s="36"/>
      <c r="T143" s="31">
        <v>107.46107266435988</v>
      </c>
      <c r="U143" s="31">
        <v>0</v>
      </c>
      <c r="V143" s="30">
        <v>104</v>
      </c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</row>
    <row r="144" spans="1:62" x14ac:dyDescent="0.2">
      <c r="A144" s="28" t="s">
        <v>271</v>
      </c>
      <c r="B144" s="28" t="s">
        <v>272</v>
      </c>
      <c r="C144" s="6">
        <v>3455</v>
      </c>
      <c r="D144" s="6">
        <v>4329.2</v>
      </c>
      <c r="E144" s="6">
        <f t="shared" si="15"/>
        <v>125.30246020260492</v>
      </c>
      <c r="F144" s="6">
        <v>3455</v>
      </c>
      <c r="G144" s="6">
        <v>4329.2</v>
      </c>
      <c r="H144" s="6">
        <f t="shared" si="19"/>
        <v>125.30246020260492</v>
      </c>
      <c r="I144" s="29">
        <f t="shared" si="22"/>
        <v>874.19999999999982</v>
      </c>
      <c r="J144" s="29">
        <f t="shared" si="20"/>
        <v>874.19999999999982</v>
      </c>
      <c r="K144" s="29">
        <f t="shared" si="21"/>
        <v>0</v>
      </c>
      <c r="L144" s="30">
        <v>0</v>
      </c>
      <c r="M144" s="31"/>
      <c r="N144" s="26"/>
      <c r="O144" s="30">
        <v>73.56613756613757</v>
      </c>
      <c r="P144" s="32">
        <v>100</v>
      </c>
      <c r="Q144" s="30">
        <v>107.26705305394562</v>
      </c>
      <c r="R144" s="30">
        <v>202.77777777777777</v>
      </c>
      <c r="S144" s="36"/>
      <c r="T144" s="31">
        <v>101.53830480847597</v>
      </c>
      <c r="U144" s="31">
        <v>388.99999999999994</v>
      </c>
      <c r="V144" s="30">
        <v>121.56862745098039</v>
      </c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</row>
    <row r="145" spans="1:62" x14ac:dyDescent="0.2">
      <c r="A145" s="28" t="s">
        <v>273</v>
      </c>
      <c r="B145" s="28" t="s">
        <v>274</v>
      </c>
      <c r="C145" s="6">
        <v>2959</v>
      </c>
      <c r="D145" s="6">
        <v>3595.5</v>
      </c>
      <c r="E145" s="6">
        <f t="shared" si="15"/>
        <v>121.51064548834066</v>
      </c>
      <c r="F145" s="6">
        <v>2959</v>
      </c>
      <c r="G145" s="6">
        <v>3595.5</v>
      </c>
      <c r="H145" s="6">
        <f t="shared" si="19"/>
        <v>121.51064548834066</v>
      </c>
      <c r="I145" s="29">
        <f t="shared" si="22"/>
        <v>636.5</v>
      </c>
      <c r="J145" s="29">
        <f t="shared" si="20"/>
        <v>636.5</v>
      </c>
      <c r="K145" s="29">
        <f t="shared" si="21"/>
        <v>0</v>
      </c>
      <c r="L145" s="30">
        <v>129.15161509146762</v>
      </c>
      <c r="M145" s="31"/>
      <c r="N145" s="26"/>
      <c r="O145" s="30">
        <v>90.250842035650038</v>
      </c>
      <c r="P145" s="32">
        <v>100</v>
      </c>
      <c r="Q145" s="30">
        <v>100</v>
      </c>
      <c r="R145" s="30">
        <v>225.531914893617</v>
      </c>
      <c r="S145" s="36"/>
      <c r="T145" s="31">
        <v>108.56327550833251</v>
      </c>
      <c r="U145" s="31">
        <v>70.8</v>
      </c>
      <c r="V145" s="30">
        <v>111.76470588235294</v>
      </c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</row>
    <row r="146" spans="1:62" x14ac:dyDescent="0.2">
      <c r="A146" s="28" t="s">
        <v>275</v>
      </c>
      <c r="B146" s="28" t="s">
        <v>276</v>
      </c>
      <c r="C146" s="6">
        <v>1950</v>
      </c>
      <c r="D146" s="6">
        <v>2367.9</v>
      </c>
      <c r="E146" s="6">
        <f t="shared" si="15"/>
        <v>121.43076923076923</v>
      </c>
      <c r="F146" s="6">
        <v>1950</v>
      </c>
      <c r="G146" s="6">
        <v>2367.9</v>
      </c>
      <c r="H146" s="6">
        <f t="shared" si="19"/>
        <v>121.43076923076923</v>
      </c>
      <c r="I146" s="29">
        <f t="shared" si="22"/>
        <v>417.90000000000009</v>
      </c>
      <c r="J146" s="29">
        <f t="shared" si="20"/>
        <v>417.90000000000009</v>
      </c>
      <c r="K146" s="29">
        <f t="shared" si="21"/>
        <v>0</v>
      </c>
      <c r="L146" s="30">
        <v>116.86728395061728</v>
      </c>
      <c r="M146" s="31"/>
      <c r="N146" s="26"/>
      <c r="O146" s="30">
        <v>142.7133896918462</v>
      </c>
      <c r="P146" s="32">
        <v>100</v>
      </c>
      <c r="Q146" s="30">
        <v>143.71460928652323</v>
      </c>
      <c r="R146" s="30">
        <v>187.5</v>
      </c>
      <c r="S146" s="36"/>
      <c r="T146" s="31">
        <v>114.00572424091588</v>
      </c>
      <c r="U146" s="31">
        <v>35.200000000000003</v>
      </c>
      <c r="V146" s="30">
        <v>131.86813186813185</v>
      </c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</row>
    <row r="147" spans="1:62" x14ac:dyDescent="0.2">
      <c r="A147" s="28" t="s">
        <v>277</v>
      </c>
      <c r="B147" s="28" t="s">
        <v>278</v>
      </c>
      <c r="C147" s="6">
        <v>2579</v>
      </c>
      <c r="D147" s="6">
        <v>3126.7</v>
      </c>
      <c r="E147" s="6">
        <f t="shared" si="15"/>
        <v>121.23691353237689</v>
      </c>
      <c r="F147" s="6">
        <v>2579</v>
      </c>
      <c r="G147" s="6">
        <v>3126.7</v>
      </c>
      <c r="H147" s="6">
        <f t="shared" si="19"/>
        <v>121.23691353237689</v>
      </c>
      <c r="I147" s="29">
        <f t="shared" si="22"/>
        <v>547.69999999999982</v>
      </c>
      <c r="J147" s="29">
        <f t="shared" si="20"/>
        <v>547.69999999999982</v>
      </c>
      <c r="K147" s="29">
        <f t="shared" si="21"/>
        <v>0</v>
      </c>
      <c r="L147" s="30">
        <v>0</v>
      </c>
      <c r="M147" s="31"/>
      <c r="N147" s="26"/>
      <c r="O147" s="30">
        <v>101.35928328699413</v>
      </c>
      <c r="P147" s="32">
        <v>100</v>
      </c>
      <c r="Q147" s="30">
        <v>100</v>
      </c>
      <c r="R147" s="30">
        <v>341.1764705882353</v>
      </c>
      <c r="S147" s="36"/>
      <c r="T147" s="31">
        <v>105.88404408241495</v>
      </c>
      <c r="U147" s="31">
        <v>0</v>
      </c>
      <c r="V147" s="30">
        <v>109.23913043478262</v>
      </c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</row>
    <row r="148" spans="1:62" ht="36" x14ac:dyDescent="0.2">
      <c r="A148" s="22" t="s">
        <v>279</v>
      </c>
      <c r="C148" s="23">
        <f>SUM(C149:C160)</f>
        <v>29603</v>
      </c>
      <c r="D148" s="23">
        <f>SUM(D149:D160)</f>
        <v>32808.6</v>
      </c>
      <c r="E148" s="24">
        <f>IF(C148&gt;0,D148/C148*100,0)</f>
        <v>110.82863223321959</v>
      </c>
      <c r="F148" s="23">
        <f>SUM(F149:F160)</f>
        <v>29603</v>
      </c>
      <c r="G148" s="23">
        <f>SUM(G149:G160)</f>
        <v>32808.6</v>
      </c>
      <c r="H148" s="23">
        <f t="shared" si="19"/>
        <v>110.82863223321959</v>
      </c>
      <c r="I148" s="23">
        <f>SUM(I149:I160)</f>
        <v>3205.5999999999995</v>
      </c>
      <c r="J148" s="23">
        <f>SUM(J149:J160)</f>
        <v>3327.6999999999994</v>
      </c>
      <c r="K148" s="23">
        <f>SUM(K149:K160)</f>
        <v>122.09999999999991</v>
      </c>
      <c r="L148" s="26"/>
      <c r="M148" s="31"/>
      <c r="N148" s="26"/>
      <c r="O148" s="26"/>
      <c r="P148" s="35"/>
      <c r="Q148" s="26"/>
      <c r="R148" s="26"/>
      <c r="S148" s="36"/>
      <c r="T148" s="31"/>
      <c r="U148" s="31"/>
      <c r="V148" s="26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x14ac:dyDescent="0.2">
      <c r="A149" s="28" t="s">
        <v>280</v>
      </c>
      <c r="B149" s="28" t="s">
        <v>281</v>
      </c>
      <c r="C149" s="6">
        <v>1861</v>
      </c>
      <c r="D149" s="6">
        <v>2419.1999999999998</v>
      </c>
      <c r="E149" s="6">
        <f t="shared" si="15"/>
        <v>129.99462654486834</v>
      </c>
      <c r="F149" s="6">
        <v>1861</v>
      </c>
      <c r="G149" s="6">
        <v>2419.1999999999998</v>
      </c>
      <c r="H149" s="6">
        <f t="shared" si="19"/>
        <v>129.99462654486834</v>
      </c>
      <c r="I149" s="29">
        <f t="shared" ref="I149:I160" si="23">G149-F149</f>
        <v>558.19999999999982</v>
      </c>
      <c r="J149" s="29">
        <f t="shared" si="20"/>
        <v>558.19999999999982</v>
      </c>
      <c r="K149" s="29">
        <f t="shared" si="21"/>
        <v>0</v>
      </c>
      <c r="L149" s="30">
        <v>108.57695095433679</v>
      </c>
      <c r="M149" s="31"/>
      <c r="N149" s="26"/>
      <c r="O149" s="30">
        <v>78.324488639291047</v>
      </c>
      <c r="P149" s="32">
        <v>100</v>
      </c>
      <c r="Q149" s="30">
        <v>1105.4545454545455</v>
      </c>
      <c r="R149" s="30">
        <v>124</v>
      </c>
      <c r="S149" s="36"/>
      <c r="T149" s="31">
        <v>109.45048735697131</v>
      </c>
      <c r="U149" s="31">
        <v>109.41176470588235</v>
      </c>
      <c r="V149" s="30">
        <v>157.77777777777777</v>
      </c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</row>
    <row r="150" spans="1:62" x14ac:dyDescent="0.2">
      <c r="A150" s="28" t="s">
        <v>282</v>
      </c>
      <c r="B150" s="28" t="s">
        <v>283</v>
      </c>
      <c r="C150" s="6">
        <v>1473</v>
      </c>
      <c r="D150" s="6">
        <v>1753.9</v>
      </c>
      <c r="E150" s="6">
        <f t="shared" si="15"/>
        <v>119.06992532247116</v>
      </c>
      <c r="F150" s="6">
        <v>1473</v>
      </c>
      <c r="G150" s="6">
        <v>1753.9</v>
      </c>
      <c r="H150" s="6">
        <f t="shared" si="19"/>
        <v>119.06992532247116</v>
      </c>
      <c r="I150" s="29">
        <f t="shared" si="23"/>
        <v>280.90000000000009</v>
      </c>
      <c r="J150" s="29">
        <f t="shared" si="20"/>
        <v>280.90000000000009</v>
      </c>
      <c r="K150" s="29">
        <f t="shared" si="21"/>
        <v>0</v>
      </c>
      <c r="L150" s="30">
        <v>146.91558441558442</v>
      </c>
      <c r="M150" s="31"/>
      <c r="N150" s="26"/>
      <c r="O150" s="30">
        <v>158.1553687030285</v>
      </c>
      <c r="P150" s="32">
        <v>100</v>
      </c>
      <c r="Q150" s="30">
        <v>106.89655172413795</v>
      </c>
      <c r="R150" s="30">
        <v>140</v>
      </c>
      <c r="S150" s="36"/>
      <c r="T150" s="31">
        <v>109.76162497901629</v>
      </c>
      <c r="U150" s="31">
        <v>68.627450980392155</v>
      </c>
      <c r="V150" s="30">
        <v>100</v>
      </c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</row>
    <row r="151" spans="1:62" x14ac:dyDescent="0.2">
      <c r="A151" s="28" t="s">
        <v>284</v>
      </c>
      <c r="B151" s="28" t="s">
        <v>285</v>
      </c>
      <c r="C151" s="6">
        <v>2928</v>
      </c>
      <c r="D151" s="6">
        <v>3385.9</v>
      </c>
      <c r="E151" s="6">
        <f t="shared" si="15"/>
        <v>115.6386612021858</v>
      </c>
      <c r="F151" s="6">
        <v>2928</v>
      </c>
      <c r="G151" s="6">
        <v>3385.9</v>
      </c>
      <c r="H151" s="6">
        <f t="shared" si="19"/>
        <v>115.6386612021858</v>
      </c>
      <c r="I151" s="29">
        <f t="shared" si="23"/>
        <v>457.90000000000009</v>
      </c>
      <c r="J151" s="29">
        <f t="shared" si="20"/>
        <v>457.90000000000009</v>
      </c>
      <c r="K151" s="29">
        <f t="shared" si="21"/>
        <v>0</v>
      </c>
      <c r="L151" s="30">
        <v>109.25713133756678</v>
      </c>
      <c r="M151" s="31"/>
      <c r="N151" s="26"/>
      <c r="O151" s="30">
        <v>66.628717802760775</v>
      </c>
      <c r="P151" s="32">
        <v>100</v>
      </c>
      <c r="Q151" s="30">
        <v>148.936170212766</v>
      </c>
      <c r="R151" s="30">
        <v>168.21773485513606</v>
      </c>
      <c r="S151" s="36"/>
      <c r="T151" s="31">
        <v>106.89638051735267</v>
      </c>
      <c r="U151" s="31">
        <v>49.019607843137251</v>
      </c>
      <c r="V151" s="30">
        <v>100</v>
      </c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</row>
    <row r="152" spans="1:62" x14ac:dyDescent="0.2">
      <c r="A152" s="28" t="s">
        <v>286</v>
      </c>
      <c r="B152" s="28" t="s">
        <v>287</v>
      </c>
      <c r="C152" s="6">
        <v>4975</v>
      </c>
      <c r="D152" s="6">
        <v>5038.1000000000004</v>
      </c>
      <c r="E152" s="6">
        <f t="shared" si="15"/>
        <v>101.26834170854274</v>
      </c>
      <c r="F152" s="6">
        <v>4975</v>
      </c>
      <c r="G152" s="6">
        <v>5038.1000000000004</v>
      </c>
      <c r="H152" s="6">
        <f t="shared" si="19"/>
        <v>101.26834170854274</v>
      </c>
      <c r="I152" s="29">
        <f t="shared" si="23"/>
        <v>63.100000000000364</v>
      </c>
      <c r="J152" s="29">
        <f t="shared" si="20"/>
        <v>63.100000000000364</v>
      </c>
      <c r="K152" s="29">
        <f t="shared" si="21"/>
        <v>0</v>
      </c>
      <c r="L152" s="30">
        <v>115.18033176293598</v>
      </c>
      <c r="M152" s="31"/>
      <c r="N152" s="26"/>
      <c r="O152" s="30">
        <v>99.814280541506577</v>
      </c>
      <c r="P152" s="32">
        <v>100</v>
      </c>
      <c r="Q152" s="30">
        <v>100</v>
      </c>
      <c r="R152" s="30">
        <v>100</v>
      </c>
      <c r="S152" s="36"/>
      <c r="T152" s="31">
        <v>123.59596688416299</v>
      </c>
      <c r="U152" s="31">
        <v>87.64705882352942</v>
      </c>
      <c r="V152" s="30">
        <v>101.76211453744493</v>
      </c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</row>
    <row r="153" spans="1:62" x14ac:dyDescent="0.2">
      <c r="A153" s="28" t="s">
        <v>288</v>
      </c>
      <c r="B153" s="28" t="s">
        <v>289</v>
      </c>
      <c r="C153" s="6">
        <v>1641</v>
      </c>
      <c r="D153" s="6">
        <v>1700.7</v>
      </c>
      <c r="E153" s="6">
        <f t="shared" si="15"/>
        <v>103.63802559414992</v>
      </c>
      <c r="F153" s="6">
        <v>1641</v>
      </c>
      <c r="G153" s="6">
        <v>1700.7</v>
      </c>
      <c r="H153" s="6">
        <f t="shared" si="19"/>
        <v>103.63802559414992</v>
      </c>
      <c r="I153" s="29">
        <f t="shared" si="23"/>
        <v>59.700000000000045</v>
      </c>
      <c r="J153" s="29">
        <f t="shared" si="20"/>
        <v>59.700000000000045</v>
      </c>
      <c r="K153" s="29">
        <f t="shared" si="21"/>
        <v>0</v>
      </c>
      <c r="L153" s="30">
        <v>97.728382999511481</v>
      </c>
      <c r="M153" s="31"/>
      <c r="N153" s="26"/>
      <c r="O153" s="30">
        <v>111.51926615736352</v>
      </c>
      <c r="P153" s="32">
        <v>100</v>
      </c>
      <c r="Q153" s="30">
        <v>105.26967930029154</v>
      </c>
      <c r="R153" s="30">
        <v>116.21621621621621</v>
      </c>
      <c r="S153" s="36"/>
      <c r="T153" s="31">
        <v>108.29795790696635</v>
      </c>
      <c r="U153" s="31">
        <v>70.784313725490193</v>
      </c>
      <c r="V153" s="30">
        <v>108.83590462833099</v>
      </c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</row>
    <row r="154" spans="1:62" x14ac:dyDescent="0.2">
      <c r="A154" s="28" t="s">
        <v>26</v>
      </c>
      <c r="B154" s="28" t="s">
        <v>290</v>
      </c>
      <c r="C154" s="6">
        <v>1241</v>
      </c>
      <c r="D154" s="6">
        <v>1128</v>
      </c>
      <c r="E154" s="6">
        <f t="shared" si="15"/>
        <v>90.894439967767923</v>
      </c>
      <c r="F154" s="6">
        <v>1241</v>
      </c>
      <c r="G154" s="6">
        <v>1128</v>
      </c>
      <c r="H154" s="6">
        <f t="shared" si="19"/>
        <v>90.894439967767923</v>
      </c>
      <c r="I154" s="29">
        <f t="shared" si="23"/>
        <v>-113</v>
      </c>
      <c r="J154" s="29">
        <f t="shared" si="20"/>
        <v>0</v>
      </c>
      <c r="K154" s="29">
        <f t="shared" si="21"/>
        <v>113</v>
      </c>
      <c r="L154" s="30">
        <v>0</v>
      </c>
      <c r="M154" s="31"/>
      <c r="N154" s="26"/>
      <c r="O154" s="30">
        <v>34.571247914760797</v>
      </c>
      <c r="P154" s="32">
        <v>100</v>
      </c>
      <c r="Q154" s="30">
        <v>140.74074074074073</v>
      </c>
      <c r="R154" s="30">
        <v>104.04246631278073</v>
      </c>
      <c r="S154" s="36"/>
      <c r="T154" s="31">
        <v>101.30812468063361</v>
      </c>
      <c r="U154" s="31">
        <v>62.941176470588232</v>
      </c>
      <c r="V154" s="30">
        <v>100.50505050505049</v>
      </c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</row>
    <row r="155" spans="1:62" x14ac:dyDescent="0.2">
      <c r="A155" s="28" t="s">
        <v>291</v>
      </c>
      <c r="B155" s="28" t="s">
        <v>292</v>
      </c>
      <c r="C155" s="6">
        <v>4851</v>
      </c>
      <c r="D155" s="6">
        <v>6025.9</v>
      </c>
      <c r="E155" s="6">
        <f t="shared" si="15"/>
        <v>124.21974850546277</v>
      </c>
      <c r="F155" s="6">
        <v>4851</v>
      </c>
      <c r="G155" s="6">
        <v>6025.9</v>
      </c>
      <c r="H155" s="6">
        <f t="shared" si="19"/>
        <v>124.21974850546277</v>
      </c>
      <c r="I155" s="29">
        <f t="shared" si="23"/>
        <v>1174.8999999999996</v>
      </c>
      <c r="J155" s="29">
        <f t="shared" si="20"/>
        <v>1174.8999999999996</v>
      </c>
      <c r="K155" s="29">
        <f t="shared" si="21"/>
        <v>0</v>
      </c>
      <c r="L155" s="30">
        <v>113.32636945353252</v>
      </c>
      <c r="M155" s="31"/>
      <c r="N155" s="26"/>
      <c r="O155" s="30">
        <v>106.09776583235346</v>
      </c>
      <c r="P155" s="32">
        <v>100</v>
      </c>
      <c r="Q155" s="30">
        <v>111.1111111111111</v>
      </c>
      <c r="R155" s="30">
        <v>312.28615863141516</v>
      </c>
      <c r="S155" s="36"/>
      <c r="T155" s="31">
        <v>111.27460900234165</v>
      </c>
      <c r="U155" s="31">
        <v>82.156862745098039</v>
      </c>
      <c r="V155" s="30">
        <v>100</v>
      </c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</row>
    <row r="156" spans="1:62" x14ac:dyDescent="0.2">
      <c r="A156" s="28" t="s">
        <v>293</v>
      </c>
      <c r="B156" s="28" t="s">
        <v>294</v>
      </c>
      <c r="C156" s="6">
        <v>1412</v>
      </c>
      <c r="D156" s="6">
        <v>1687.2</v>
      </c>
      <c r="E156" s="6">
        <f t="shared" si="15"/>
        <v>119.49008498583569</v>
      </c>
      <c r="F156" s="6">
        <v>1412</v>
      </c>
      <c r="G156" s="6">
        <v>1687.2</v>
      </c>
      <c r="H156" s="6">
        <f t="shared" si="19"/>
        <v>119.49008498583569</v>
      </c>
      <c r="I156" s="29">
        <f t="shared" si="23"/>
        <v>275.20000000000005</v>
      </c>
      <c r="J156" s="29">
        <f t="shared" si="20"/>
        <v>275.20000000000005</v>
      </c>
      <c r="K156" s="29">
        <f t="shared" si="21"/>
        <v>0</v>
      </c>
      <c r="L156" s="30">
        <v>136.79179566563465</v>
      </c>
      <c r="M156" s="31"/>
      <c r="N156" s="26"/>
      <c r="O156" s="30">
        <v>172.88046419337383</v>
      </c>
      <c r="P156" s="32">
        <v>100</v>
      </c>
      <c r="Q156" s="30">
        <v>110.16253869969039</v>
      </c>
      <c r="R156" s="30">
        <v>146.83301343570056</v>
      </c>
      <c r="S156" s="36"/>
      <c r="T156" s="31">
        <v>109.26386471027108</v>
      </c>
      <c r="U156" s="31">
        <v>140.39215686274508</v>
      </c>
      <c r="V156" s="30">
        <v>100</v>
      </c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</row>
    <row r="157" spans="1:62" x14ac:dyDescent="0.2">
      <c r="A157" s="28" t="s">
        <v>295</v>
      </c>
      <c r="B157" s="28" t="s">
        <v>296</v>
      </c>
      <c r="C157" s="6">
        <v>2966</v>
      </c>
      <c r="D157" s="6">
        <v>3085.6</v>
      </c>
      <c r="E157" s="6">
        <f t="shared" si="15"/>
        <v>104.03236682400538</v>
      </c>
      <c r="F157" s="6">
        <v>2966</v>
      </c>
      <c r="G157" s="6">
        <v>3085.6</v>
      </c>
      <c r="H157" s="6">
        <f t="shared" si="19"/>
        <v>104.03236682400538</v>
      </c>
      <c r="I157" s="29">
        <f t="shared" si="23"/>
        <v>119.59999999999991</v>
      </c>
      <c r="J157" s="29">
        <f t="shared" si="20"/>
        <v>119.59999999999991</v>
      </c>
      <c r="K157" s="29">
        <f t="shared" si="21"/>
        <v>0</v>
      </c>
      <c r="L157" s="30">
        <v>114.12825950595895</v>
      </c>
      <c r="M157" s="31"/>
      <c r="N157" s="26"/>
      <c r="O157" s="30">
        <v>93.16431050537544</v>
      </c>
      <c r="P157" s="32">
        <v>100</v>
      </c>
      <c r="Q157" s="30">
        <v>100</v>
      </c>
      <c r="R157" s="30">
        <v>130</v>
      </c>
      <c r="S157" s="36"/>
      <c r="T157" s="31">
        <v>113.31466168756113</v>
      </c>
      <c r="U157" s="31">
        <v>88.823529411764696</v>
      </c>
      <c r="V157" s="30">
        <v>75.510204081632651</v>
      </c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</row>
    <row r="158" spans="1:62" x14ac:dyDescent="0.2">
      <c r="A158" s="28" t="s">
        <v>297</v>
      </c>
      <c r="B158" s="28" t="s">
        <v>298</v>
      </c>
      <c r="C158" s="6">
        <v>2250</v>
      </c>
      <c r="D158" s="6">
        <v>2240.9</v>
      </c>
      <c r="E158" s="6">
        <f t="shared" si="15"/>
        <v>99.595555555555563</v>
      </c>
      <c r="F158" s="6">
        <v>2250</v>
      </c>
      <c r="G158" s="6">
        <v>2240.9</v>
      </c>
      <c r="H158" s="6">
        <f t="shared" si="19"/>
        <v>99.595555555555563</v>
      </c>
      <c r="I158" s="29">
        <f t="shared" si="23"/>
        <v>-9.0999999999999091</v>
      </c>
      <c r="J158" s="29">
        <f t="shared" si="20"/>
        <v>0</v>
      </c>
      <c r="K158" s="29">
        <f t="shared" si="21"/>
        <v>9.0999999999999091</v>
      </c>
      <c r="L158" s="30">
        <v>114.28571428571428</v>
      </c>
      <c r="M158" s="31"/>
      <c r="N158" s="26"/>
      <c r="O158" s="30">
        <v>86.52061112712596</v>
      </c>
      <c r="P158" s="32">
        <v>100</v>
      </c>
      <c r="Q158" s="30">
        <v>103.55710678746473</v>
      </c>
      <c r="R158" s="30">
        <v>118.69436201780417</v>
      </c>
      <c r="S158" s="36"/>
      <c r="T158" s="31">
        <v>115.07414231815389</v>
      </c>
      <c r="U158" s="31">
        <v>78.82352941176471</v>
      </c>
      <c r="V158" s="30">
        <v>100</v>
      </c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</row>
    <row r="159" spans="1:62" x14ac:dyDescent="0.2">
      <c r="A159" s="28" t="s">
        <v>299</v>
      </c>
      <c r="B159" s="28" t="s">
        <v>300</v>
      </c>
      <c r="C159" s="6">
        <v>2589</v>
      </c>
      <c r="D159" s="6">
        <v>2858.1</v>
      </c>
      <c r="E159" s="6">
        <f t="shared" si="15"/>
        <v>110.39397450753185</v>
      </c>
      <c r="F159" s="6">
        <v>2589</v>
      </c>
      <c r="G159" s="6">
        <v>2858.1</v>
      </c>
      <c r="H159" s="6">
        <f t="shared" si="19"/>
        <v>110.39397450753185</v>
      </c>
      <c r="I159" s="29">
        <f t="shared" si="23"/>
        <v>269.09999999999991</v>
      </c>
      <c r="J159" s="29">
        <f t="shared" si="20"/>
        <v>269.09999999999991</v>
      </c>
      <c r="K159" s="29">
        <f t="shared" si="21"/>
        <v>0</v>
      </c>
      <c r="L159" s="30">
        <v>126.90291840381178</v>
      </c>
      <c r="M159" s="31"/>
      <c r="N159" s="26"/>
      <c r="O159" s="30">
        <v>96.523095782024825</v>
      </c>
      <c r="P159" s="32">
        <v>100</v>
      </c>
      <c r="Q159" s="30">
        <v>105.74712643678161</v>
      </c>
      <c r="R159" s="30">
        <v>123.91304347826089</v>
      </c>
      <c r="S159" s="36"/>
      <c r="T159" s="31">
        <v>113.38955000394041</v>
      </c>
      <c r="U159" s="31">
        <v>104.50980392156862</v>
      </c>
      <c r="V159" s="30">
        <v>101.47058823529412</v>
      </c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</row>
    <row r="160" spans="1:62" x14ac:dyDescent="0.2">
      <c r="A160" s="28" t="s">
        <v>301</v>
      </c>
      <c r="B160" s="28" t="s">
        <v>302</v>
      </c>
      <c r="C160" s="6">
        <v>1416</v>
      </c>
      <c r="D160" s="6">
        <v>1485.1</v>
      </c>
      <c r="E160" s="6">
        <f t="shared" si="15"/>
        <v>104.87994350282486</v>
      </c>
      <c r="F160" s="6">
        <v>1416</v>
      </c>
      <c r="G160" s="6">
        <v>1485.1</v>
      </c>
      <c r="H160" s="6">
        <f t="shared" si="19"/>
        <v>104.87994350282486</v>
      </c>
      <c r="I160" s="29">
        <f t="shared" si="23"/>
        <v>69.099999999999909</v>
      </c>
      <c r="J160" s="29">
        <f t="shared" si="20"/>
        <v>69.099999999999909</v>
      </c>
      <c r="K160" s="29">
        <f t="shared" si="21"/>
        <v>0</v>
      </c>
      <c r="L160" s="30">
        <v>134.11824270880405</v>
      </c>
      <c r="M160" s="31"/>
      <c r="N160" s="26"/>
      <c r="O160" s="30">
        <v>114.84340080454632</v>
      </c>
      <c r="P160" s="32">
        <v>100</v>
      </c>
      <c r="Q160" s="30">
        <v>100.00000000000003</v>
      </c>
      <c r="R160" s="30">
        <v>94.629760225669955</v>
      </c>
      <c r="S160" s="36"/>
      <c r="T160" s="31">
        <v>113.99311410905003</v>
      </c>
      <c r="U160" s="31">
        <v>90</v>
      </c>
      <c r="V160" s="30">
        <v>113.60759493670886</v>
      </c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1:62" ht="48" x14ac:dyDescent="0.2">
      <c r="A161" s="22" t="s">
        <v>303</v>
      </c>
      <c r="C161" s="23">
        <f>SUM(C162:C174)</f>
        <v>29279</v>
      </c>
      <c r="D161" s="23">
        <f>SUM(D162:D174)</f>
        <v>29447.5</v>
      </c>
      <c r="E161" s="24">
        <f>IF(C161&gt;0,D161/C161*100,0)</f>
        <v>100.5754977970559</v>
      </c>
      <c r="F161" s="23">
        <f>SUM(F162:F174)</f>
        <v>29279</v>
      </c>
      <c r="G161" s="23">
        <f>SUM(G162:G174)</f>
        <v>29447.5</v>
      </c>
      <c r="H161" s="23">
        <f t="shared" si="19"/>
        <v>100.5754977970559</v>
      </c>
      <c r="I161" s="23">
        <f>SUM(I162:I174)</f>
        <v>168.49999999999932</v>
      </c>
      <c r="J161" s="23">
        <f>SUM(J162:J174)</f>
        <v>1247.5999999999999</v>
      </c>
      <c r="K161" s="23">
        <f>SUM(K162:K174)</f>
        <v>1079.1000000000006</v>
      </c>
      <c r="L161" s="26"/>
      <c r="M161" s="31"/>
      <c r="N161" s="26"/>
      <c r="O161" s="26"/>
      <c r="P161" s="35"/>
      <c r="Q161" s="26"/>
      <c r="R161" s="26"/>
      <c r="S161" s="36"/>
      <c r="T161" s="31"/>
      <c r="U161" s="31"/>
      <c r="V161" s="26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x14ac:dyDescent="0.2">
      <c r="A162" s="28" t="s">
        <v>139</v>
      </c>
      <c r="B162" s="28" t="s">
        <v>140</v>
      </c>
      <c r="C162" s="6">
        <v>1121</v>
      </c>
      <c r="D162" s="6">
        <v>1111.3</v>
      </c>
      <c r="E162" s="6">
        <f t="shared" si="15"/>
        <v>99.134701159678855</v>
      </c>
      <c r="F162" s="6">
        <v>1121</v>
      </c>
      <c r="G162" s="6">
        <v>1111.3</v>
      </c>
      <c r="H162" s="6">
        <f t="shared" si="19"/>
        <v>99.134701159678855</v>
      </c>
      <c r="I162" s="29">
        <f t="shared" ref="I162:I174" si="24">G162-F162</f>
        <v>-9.7000000000000455</v>
      </c>
      <c r="J162" s="29">
        <f t="shared" si="20"/>
        <v>0</v>
      </c>
      <c r="K162" s="29">
        <f t="shared" si="21"/>
        <v>9.7000000000000455</v>
      </c>
      <c r="L162" s="30">
        <v>0</v>
      </c>
      <c r="M162" s="31"/>
      <c r="N162" s="26"/>
      <c r="O162" s="30">
        <v>119.07559733646688</v>
      </c>
      <c r="P162" s="32">
        <v>100</v>
      </c>
      <c r="Q162" s="30">
        <v>100</v>
      </c>
      <c r="R162" s="30">
        <v>57.223974763406936</v>
      </c>
      <c r="S162" s="36"/>
      <c r="T162" s="31">
        <v>108.07017543859649</v>
      </c>
      <c r="U162" s="31">
        <v>137</v>
      </c>
      <c r="V162" s="30">
        <v>97.192982456140356</v>
      </c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</row>
    <row r="163" spans="1:62" x14ac:dyDescent="0.2">
      <c r="A163" s="28" t="s">
        <v>304</v>
      </c>
      <c r="B163" s="28" t="s">
        <v>305</v>
      </c>
      <c r="C163" s="6">
        <v>748</v>
      </c>
      <c r="D163" s="6">
        <v>693.3</v>
      </c>
      <c r="E163" s="6">
        <f t="shared" si="15"/>
        <v>92.687165775401056</v>
      </c>
      <c r="F163" s="6">
        <v>748</v>
      </c>
      <c r="G163" s="6">
        <v>693.3</v>
      </c>
      <c r="H163" s="6">
        <f t="shared" si="19"/>
        <v>92.687165775401056</v>
      </c>
      <c r="I163" s="29">
        <f t="shared" si="24"/>
        <v>-54.700000000000045</v>
      </c>
      <c r="J163" s="29">
        <f t="shared" si="20"/>
        <v>0</v>
      </c>
      <c r="K163" s="29">
        <f t="shared" si="21"/>
        <v>54.700000000000045</v>
      </c>
      <c r="L163" s="30">
        <v>0</v>
      </c>
      <c r="M163" s="31"/>
      <c r="N163" s="26"/>
      <c r="O163" s="30">
        <v>102.9409467880738</v>
      </c>
      <c r="P163" s="32">
        <v>100</v>
      </c>
      <c r="Q163" s="30">
        <v>100</v>
      </c>
      <c r="R163" s="30">
        <v>79.012345679012356</v>
      </c>
      <c r="S163" s="36"/>
      <c r="T163" s="31">
        <v>106.41272060108335</v>
      </c>
      <c r="U163" s="31">
        <v>87.5</v>
      </c>
      <c r="V163" s="30">
        <v>46.25</v>
      </c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</row>
    <row r="164" spans="1:62" x14ac:dyDescent="0.2">
      <c r="A164" s="28" t="s">
        <v>306</v>
      </c>
      <c r="B164" s="28" t="s">
        <v>307</v>
      </c>
      <c r="C164" s="6">
        <v>2060</v>
      </c>
      <c r="D164" s="6">
        <v>1695.1</v>
      </c>
      <c r="E164" s="6">
        <f t="shared" si="15"/>
        <v>82.286407766990294</v>
      </c>
      <c r="F164" s="6">
        <v>2060</v>
      </c>
      <c r="G164" s="6">
        <v>1695.1</v>
      </c>
      <c r="H164" s="6">
        <f t="shared" si="19"/>
        <v>82.286407766990294</v>
      </c>
      <c r="I164" s="29">
        <f t="shared" si="24"/>
        <v>-364.90000000000009</v>
      </c>
      <c r="J164" s="29">
        <f t="shared" si="20"/>
        <v>0</v>
      </c>
      <c r="K164" s="29">
        <f t="shared" si="21"/>
        <v>364.90000000000009</v>
      </c>
      <c r="L164" s="30">
        <v>0</v>
      </c>
      <c r="M164" s="31"/>
      <c r="N164" s="26"/>
      <c r="O164" s="30">
        <v>45.492708793636758</v>
      </c>
      <c r="P164" s="32">
        <v>100</v>
      </c>
      <c r="Q164" s="30">
        <v>100</v>
      </c>
      <c r="R164" s="30">
        <v>63.907734056987785</v>
      </c>
      <c r="S164" s="36"/>
      <c r="T164" s="31">
        <v>108.98025426021098</v>
      </c>
      <c r="U164" s="31">
        <v>100.50000000000001</v>
      </c>
      <c r="V164" s="30">
        <v>49.591836734693878</v>
      </c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</row>
    <row r="165" spans="1:62" x14ac:dyDescent="0.2">
      <c r="A165" s="28" t="s">
        <v>308</v>
      </c>
      <c r="B165" s="28" t="s">
        <v>309</v>
      </c>
      <c r="C165" s="6">
        <v>1874</v>
      </c>
      <c r="D165" s="6">
        <v>1964.9</v>
      </c>
      <c r="E165" s="6">
        <f t="shared" si="15"/>
        <v>104.85058697972252</v>
      </c>
      <c r="F165" s="6">
        <v>1874</v>
      </c>
      <c r="G165" s="6">
        <v>1964.9</v>
      </c>
      <c r="H165" s="6">
        <f t="shared" si="19"/>
        <v>104.85058697972252</v>
      </c>
      <c r="I165" s="29">
        <f t="shared" si="24"/>
        <v>90.900000000000091</v>
      </c>
      <c r="J165" s="29">
        <f t="shared" si="20"/>
        <v>90.900000000000091</v>
      </c>
      <c r="K165" s="29">
        <f t="shared" si="21"/>
        <v>0</v>
      </c>
      <c r="L165" s="30">
        <v>0</v>
      </c>
      <c r="M165" s="31"/>
      <c r="N165" s="26"/>
      <c r="O165" s="30">
        <v>88.149873652233737</v>
      </c>
      <c r="P165" s="32">
        <v>100</v>
      </c>
      <c r="Q165" s="30">
        <v>190.625</v>
      </c>
      <c r="R165" s="30">
        <v>72.21006564551422</v>
      </c>
      <c r="S165" s="36"/>
      <c r="T165" s="31">
        <v>117.6</v>
      </c>
      <c r="U165" s="31">
        <v>110.00000000000001</v>
      </c>
      <c r="V165" s="30">
        <v>55.000000000000007</v>
      </c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</row>
    <row r="166" spans="1:62" x14ac:dyDescent="0.2">
      <c r="A166" s="28" t="s">
        <v>310</v>
      </c>
      <c r="B166" s="28" t="s">
        <v>311</v>
      </c>
      <c r="C166" s="6">
        <v>1266</v>
      </c>
      <c r="D166" s="6">
        <v>1263.0999999999999</v>
      </c>
      <c r="E166" s="6">
        <f t="shared" si="15"/>
        <v>99.770932069510266</v>
      </c>
      <c r="F166" s="6">
        <v>1266</v>
      </c>
      <c r="G166" s="6">
        <v>1263.0999999999999</v>
      </c>
      <c r="H166" s="6">
        <f t="shared" si="19"/>
        <v>99.770932069510266</v>
      </c>
      <c r="I166" s="29">
        <f t="shared" si="24"/>
        <v>-2.9000000000000909</v>
      </c>
      <c r="J166" s="29">
        <f t="shared" si="20"/>
        <v>0</v>
      </c>
      <c r="K166" s="29">
        <f t="shared" si="21"/>
        <v>2.9000000000000909</v>
      </c>
      <c r="L166" s="30">
        <v>138.4407073550671</v>
      </c>
      <c r="M166" s="31"/>
      <c r="N166" s="26"/>
      <c r="O166" s="30">
        <v>49.956770055716319</v>
      </c>
      <c r="P166" s="32">
        <v>100</v>
      </c>
      <c r="Q166" s="30">
        <v>105.0473452823808</v>
      </c>
      <c r="R166" s="30">
        <v>90.005178663904715</v>
      </c>
      <c r="S166" s="36"/>
      <c r="T166" s="31">
        <v>113.33396189142108</v>
      </c>
      <c r="U166" s="31">
        <v>89</v>
      </c>
      <c r="V166" s="30">
        <v>103.09278350515463</v>
      </c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</row>
    <row r="167" spans="1:62" x14ac:dyDescent="0.2">
      <c r="A167" s="28" t="s">
        <v>312</v>
      </c>
      <c r="B167" s="28" t="s">
        <v>313</v>
      </c>
      <c r="C167" s="6">
        <v>1747</v>
      </c>
      <c r="D167" s="6">
        <v>1605.6</v>
      </c>
      <c r="E167" s="6">
        <f t="shared" si="15"/>
        <v>91.906124785346293</v>
      </c>
      <c r="F167" s="6">
        <v>1747</v>
      </c>
      <c r="G167" s="6">
        <v>1605.6</v>
      </c>
      <c r="H167" s="6">
        <f t="shared" si="19"/>
        <v>91.906124785346293</v>
      </c>
      <c r="I167" s="29">
        <f t="shared" si="24"/>
        <v>-141.40000000000009</v>
      </c>
      <c r="J167" s="29">
        <f t="shared" si="20"/>
        <v>0</v>
      </c>
      <c r="K167" s="29">
        <f t="shared" si="21"/>
        <v>141.40000000000009</v>
      </c>
      <c r="L167" s="30">
        <v>0</v>
      </c>
      <c r="M167" s="31"/>
      <c r="N167" s="26"/>
      <c r="O167" s="30">
        <v>62.971911809121096</v>
      </c>
      <c r="P167" s="32">
        <v>100</v>
      </c>
      <c r="Q167" s="30">
        <v>100</v>
      </c>
      <c r="R167" s="30">
        <v>103.3210332103321</v>
      </c>
      <c r="S167" s="36"/>
      <c r="T167" s="31">
        <v>126.78672449556854</v>
      </c>
      <c r="U167" s="31">
        <v>79.25</v>
      </c>
      <c r="V167" s="30">
        <v>89.090909090909093</v>
      </c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</row>
    <row r="168" spans="1:62" x14ac:dyDescent="0.2">
      <c r="A168" s="28" t="s">
        <v>314</v>
      </c>
      <c r="B168" s="28" t="s">
        <v>315</v>
      </c>
      <c r="C168" s="6">
        <v>6137</v>
      </c>
      <c r="D168" s="6">
        <v>6502.4</v>
      </c>
      <c r="E168" s="6">
        <f t="shared" si="15"/>
        <v>105.95404920971158</v>
      </c>
      <c r="F168" s="6">
        <v>6137</v>
      </c>
      <c r="G168" s="6">
        <v>6502.4</v>
      </c>
      <c r="H168" s="6">
        <f t="shared" si="19"/>
        <v>105.95404920971158</v>
      </c>
      <c r="I168" s="29">
        <f t="shared" si="24"/>
        <v>365.39999999999964</v>
      </c>
      <c r="J168" s="29">
        <f t="shared" si="20"/>
        <v>365.39999999999964</v>
      </c>
      <c r="K168" s="29">
        <f t="shared" si="21"/>
        <v>0</v>
      </c>
      <c r="L168" s="30">
        <v>107.79715961716579</v>
      </c>
      <c r="M168" s="31"/>
      <c r="N168" s="26"/>
      <c r="O168" s="30">
        <v>92.151092151092158</v>
      </c>
      <c r="P168" s="32">
        <v>100</v>
      </c>
      <c r="Q168" s="30">
        <v>108.05369127516779</v>
      </c>
      <c r="R168" s="30">
        <v>71.972318339100354</v>
      </c>
      <c r="S168" s="36"/>
      <c r="T168" s="31">
        <v>132.93878144539769</v>
      </c>
      <c r="U168" s="31">
        <v>79.25</v>
      </c>
      <c r="V168" s="30">
        <v>158.33333333333331</v>
      </c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</row>
    <row r="169" spans="1:62" x14ac:dyDescent="0.2">
      <c r="A169" s="28" t="s">
        <v>316</v>
      </c>
      <c r="B169" s="28" t="s">
        <v>317</v>
      </c>
      <c r="C169" s="6">
        <v>1161</v>
      </c>
      <c r="D169" s="6">
        <v>972.8</v>
      </c>
      <c r="E169" s="6">
        <f t="shared" si="15"/>
        <v>83.789836347975879</v>
      </c>
      <c r="F169" s="6">
        <v>1161</v>
      </c>
      <c r="G169" s="6">
        <v>972.8</v>
      </c>
      <c r="H169" s="6">
        <f t="shared" si="19"/>
        <v>83.789836347975879</v>
      </c>
      <c r="I169" s="29">
        <f t="shared" si="24"/>
        <v>-188.20000000000005</v>
      </c>
      <c r="J169" s="29">
        <f t="shared" si="20"/>
        <v>0</v>
      </c>
      <c r="K169" s="29">
        <f t="shared" si="21"/>
        <v>188.20000000000005</v>
      </c>
      <c r="L169" s="30">
        <v>0</v>
      </c>
      <c r="M169" s="31"/>
      <c r="N169" s="26"/>
      <c r="O169" s="30">
        <v>69.365086620651823</v>
      </c>
      <c r="P169" s="32">
        <v>100</v>
      </c>
      <c r="Q169" s="30">
        <v>100</v>
      </c>
      <c r="R169" s="30">
        <v>65.198511166253098</v>
      </c>
      <c r="S169" s="36"/>
      <c r="T169" s="31">
        <v>118.66987179487178</v>
      </c>
      <c r="U169" s="31">
        <v>94.5</v>
      </c>
      <c r="V169" s="30">
        <v>82.777777777777771</v>
      </c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</row>
    <row r="170" spans="1:62" x14ac:dyDescent="0.2">
      <c r="A170" s="28" t="s">
        <v>318</v>
      </c>
      <c r="B170" s="28" t="s">
        <v>319</v>
      </c>
      <c r="C170" s="6">
        <v>1143</v>
      </c>
      <c r="D170" s="6">
        <v>1084.5999999999999</v>
      </c>
      <c r="E170" s="6">
        <f t="shared" si="15"/>
        <v>94.890638670166211</v>
      </c>
      <c r="F170" s="6">
        <v>1143</v>
      </c>
      <c r="G170" s="6">
        <v>1084.5999999999999</v>
      </c>
      <c r="H170" s="6">
        <f t="shared" si="19"/>
        <v>94.890638670166211</v>
      </c>
      <c r="I170" s="29">
        <f t="shared" si="24"/>
        <v>-58.400000000000091</v>
      </c>
      <c r="J170" s="29">
        <f t="shared" si="20"/>
        <v>0</v>
      </c>
      <c r="K170" s="29">
        <f t="shared" si="21"/>
        <v>58.400000000000091</v>
      </c>
      <c r="L170" s="30">
        <v>0</v>
      </c>
      <c r="M170" s="31"/>
      <c r="N170" s="26"/>
      <c r="O170" s="30">
        <v>96.980764548332104</v>
      </c>
      <c r="P170" s="32">
        <v>100</v>
      </c>
      <c r="Q170" s="30">
        <v>100</v>
      </c>
      <c r="R170" s="30">
        <v>73.770491803278688</v>
      </c>
      <c r="S170" s="36"/>
      <c r="T170" s="31">
        <v>122.86504424778761</v>
      </c>
      <c r="U170" s="31">
        <v>97.249999999999986</v>
      </c>
      <c r="V170" s="30">
        <v>84.745762711864401</v>
      </c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</row>
    <row r="171" spans="1:62" x14ac:dyDescent="0.2">
      <c r="A171" s="28" t="s">
        <v>193</v>
      </c>
      <c r="B171" s="28" t="s">
        <v>194</v>
      </c>
      <c r="C171" s="6">
        <v>2735</v>
      </c>
      <c r="D171" s="6">
        <v>2837.5</v>
      </c>
      <c r="E171" s="6">
        <f t="shared" si="15"/>
        <v>103.74771480804388</v>
      </c>
      <c r="F171" s="6">
        <v>2735</v>
      </c>
      <c r="G171" s="6">
        <v>2837.5</v>
      </c>
      <c r="H171" s="6">
        <f t="shared" si="19"/>
        <v>103.74771480804388</v>
      </c>
      <c r="I171" s="29">
        <f t="shared" si="24"/>
        <v>102.5</v>
      </c>
      <c r="J171" s="29">
        <f t="shared" si="20"/>
        <v>102.5</v>
      </c>
      <c r="K171" s="29">
        <f t="shared" si="21"/>
        <v>0</v>
      </c>
      <c r="L171" s="30">
        <v>105.3183970856102</v>
      </c>
      <c r="M171" s="31"/>
      <c r="N171" s="26"/>
      <c r="O171" s="30">
        <v>92.657388999337329</v>
      </c>
      <c r="P171" s="32">
        <v>100</v>
      </c>
      <c r="Q171" s="30">
        <v>100</v>
      </c>
      <c r="R171" s="30">
        <v>30</v>
      </c>
      <c r="S171" s="36"/>
      <c r="T171" s="31">
        <v>106.3059452237809</v>
      </c>
      <c r="U171" s="31">
        <v>92.5</v>
      </c>
      <c r="V171" s="30">
        <v>144.61538461538461</v>
      </c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</row>
    <row r="172" spans="1:62" x14ac:dyDescent="0.2">
      <c r="A172" s="28" t="s">
        <v>320</v>
      </c>
      <c r="B172" s="28" t="s">
        <v>321</v>
      </c>
      <c r="C172" s="6">
        <v>3089</v>
      </c>
      <c r="D172" s="6">
        <v>3777.8</v>
      </c>
      <c r="E172" s="6">
        <f t="shared" ref="E172:E174" si="25">D172/C172*100</f>
        <v>122.29847847199741</v>
      </c>
      <c r="F172" s="6">
        <v>3089</v>
      </c>
      <c r="G172" s="6">
        <v>3777.8</v>
      </c>
      <c r="H172" s="6">
        <f t="shared" si="19"/>
        <v>122.29847847199741</v>
      </c>
      <c r="I172" s="29">
        <f t="shared" si="24"/>
        <v>688.80000000000018</v>
      </c>
      <c r="J172" s="29">
        <f t="shared" si="20"/>
        <v>688.80000000000018</v>
      </c>
      <c r="K172" s="29">
        <f t="shared" si="21"/>
        <v>0</v>
      </c>
      <c r="L172" s="30">
        <v>0</v>
      </c>
      <c r="M172" s="31"/>
      <c r="N172" s="26"/>
      <c r="O172" s="30">
        <v>141.5973171034654</v>
      </c>
      <c r="P172" s="32">
        <v>100</v>
      </c>
      <c r="Q172" s="30">
        <v>116.66797242243811</v>
      </c>
      <c r="R172" s="30">
        <v>158.88640235144794</v>
      </c>
      <c r="S172" s="36"/>
      <c r="T172" s="31">
        <v>115.97659765976599</v>
      </c>
      <c r="U172" s="31">
        <v>76.75</v>
      </c>
      <c r="V172" s="30">
        <v>90.78125</v>
      </c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</row>
    <row r="173" spans="1:62" x14ac:dyDescent="0.2">
      <c r="A173" s="28" t="s">
        <v>322</v>
      </c>
      <c r="B173" s="28" t="s">
        <v>323</v>
      </c>
      <c r="C173" s="6">
        <v>4686</v>
      </c>
      <c r="D173" s="6">
        <v>4494.2</v>
      </c>
      <c r="E173" s="6">
        <f t="shared" si="25"/>
        <v>95.906956892872387</v>
      </c>
      <c r="F173" s="6">
        <v>4686</v>
      </c>
      <c r="G173" s="6">
        <v>4494.2</v>
      </c>
      <c r="H173" s="6">
        <f t="shared" si="19"/>
        <v>95.906956892872387</v>
      </c>
      <c r="I173" s="29">
        <f t="shared" si="24"/>
        <v>-191.80000000000018</v>
      </c>
      <c r="J173" s="29">
        <f t="shared" si="20"/>
        <v>0</v>
      </c>
      <c r="K173" s="29">
        <f t="shared" si="21"/>
        <v>191.80000000000018</v>
      </c>
      <c r="L173" s="30">
        <v>121.98690944881889</v>
      </c>
      <c r="M173" s="31"/>
      <c r="N173" s="26"/>
      <c r="O173" s="30">
        <v>69.478872565440014</v>
      </c>
      <c r="P173" s="32">
        <v>100</v>
      </c>
      <c r="Q173" s="30">
        <v>103.61125862984602</v>
      </c>
      <c r="R173" s="30">
        <v>56.198347107438018</v>
      </c>
      <c r="S173" s="36"/>
      <c r="T173" s="31">
        <v>119.32923472196732</v>
      </c>
      <c r="U173" s="31">
        <v>13</v>
      </c>
      <c r="V173" s="30">
        <v>127.92207792207793</v>
      </c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</row>
    <row r="174" spans="1:62" x14ac:dyDescent="0.2">
      <c r="A174" s="28" t="s">
        <v>324</v>
      </c>
      <c r="B174" s="28" t="s">
        <v>325</v>
      </c>
      <c r="C174" s="6">
        <v>1512</v>
      </c>
      <c r="D174" s="6">
        <v>1444.9</v>
      </c>
      <c r="E174" s="6">
        <f t="shared" si="25"/>
        <v>95.562169312169317</v>
      </c>
      <c r="F174" s="6">
        <v>1512</v>
      </c>
      <c r="G174" s="6">
        <v>1444.9</v>
      </c>
      <c r="H174" s="6">
        <f t="shared" si="19"/>
        <v>95.562169312169317</v>
      </c>
      <c r="I174" s="29">
        <f t="shared" si="24"/>
        <v>-67.099999999999909</v>
      </c>
      <c r="J174" s="29">
        <f t="shared" si="20"/>
        <v>0</v>
      </c>
      <c r="K174" s="29">
        <f t="shared" si="21"/>
        <v>67.099999999999909</v>
      </c>
      <c r="L174" s="30">
        <v>144.9009900990099</v>
      </c>
      <c r="M174" s="31"/>
      <c r="N174" s="26"/>
      <c r="O174" s="30">
        <v>60.815408154081553</v>
      </c>
      <c r="P174" s="32">
        <v>100</v>
      </c>
      <c r="Q174" s="30">
        <v>100</v>
      </c>
      <c r="R174" s="30">
        <v>200</v>
      </c>
      <c r="S174" s="36"/>
      <c r="T174" s="31">
        <v>120.16182517575275</v>
      </c>
      <c r="U174" s="31">
        <v>73.75</v>
      </c>
      <c r="V174" s="30">
        <v>87.368421052631589</v>
      </c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</row>
    <row r="175" spans="1:62" ht="36" x14ac:dyDescent="0.2">
      <c r="A175" s="22" t="s">
        <v>326</v>
      </c>
      <c r="C175" s="23">
        <f>SUM(C176:C186)</f>
        <v>8206</v>
      </c>
      <c r="D175" s="23">
        <f>SUM(D176:D186)</f>
        <v>7451.5</v>
      </c>
      <c r="E175" s="24">
        <f>IF(C175&gt;0,D175/C175*100,0)</f>
        <v>90.805508164757498</v>
      </c>
      <c r="F175" s="23">
        <f>SUM(F176:F186)</f>
        <v>8206</v>
      </c>
      <c r="G175" s="23">
        <f>SUM(G176:G186)</f>
        <v>7451.5</v>
      </c>
      <c r="H175" s="23">
        <f t="shared" si="19"/>
        <v>90.805508164757498</v>
      </c>
      <c r="I175" s="23">
        <f>SUM(I176:I186)</f>
        <v>-754.50000000000023</v>
      </c>
      <c r="J175" s="23">
        <f>SUM(J176:J186)</f>
        <v>51.300000000000011</v>
      </c>
      <c r="K175" s="23">
        <f>SUM(K176:K186)</f>
        <v>805.80000000000018</v>
      </c>
      <c r="L175" s="26"/>
      <c r="M175" s="31"/>
      <c r="N175" s="26"/>
      <c r="O175" s="26"/>
      <c r="P175" s="35"/>
      <c r="Q175" s="26"/>
      <c r="R175" s="26"/>
      <c r="S175" s="36"/>
      <c r="T175" s="31"/>
      <c r="U175" s="31"/>
      <c r="V175" s="26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x14ac:dyDescent="0.2">
      <c r="A176" s="28" t="s">
        <v>327</v>
      </c>
      <c r="B176" s="28" t="s">
        <v>328</v>
      </c>
      <c r="C176" s="6">
        <v>1174</v>
      </c>
      <c r="D176" s="6">
        <v>936.9</v>
      </c>
      <c r="E176" s="6">
        <f t="shared" ref="E176:E239" si="26">D176/C176*100</f>
        <v>79.804088586030659</v>
      </c>
      <c r="F176" s="6">
        <v>1174</v>
      </c>
      <c r="G176" s="6">
        <v>936.9</v>
      </c>
      <c r="H176" s="6">
        <f t="shared" si="19"/>
        <v>79.804088586030659</v>
      </c>
      <c r="I176" s="29">
        <f t="shared" ref="I176:I186" si="27">G176-F176</f>
        <v>-237.10000000000002</v>
      </c>
      <c r="J176" s="29">
        <f t="shared" si="20"/>
        <v>0</v>
      </c>
      <c r="K176" s="29">
        <f t="shared" si="21"/>
        <v>237.10000000000002</v>
      </c>
      <c r="L176" s="30">
        <v>0</v>
      </c>
      <c r="M176" s="31"/>
      <c r="N176" s="26"/>
      <c r="O176" s="30">
        <v>74.416585259958751</v>
      </c>
      <c r="P176" s="32">
        <v>100</v>
      </c>
      <c r="Q176" s="30">
        <v>74.798277012679733</v>
      </c>
      <c r="R176" s="30">
        <v>54.400000000000006</v>
      </c>
      <c r="S176" s="36"/>
      <c r="T176" s="31">
        <v>103.8359375</v>
      </c>
      <c r="U176" s="31">
        <v>66.486486486486498</v>
      </c>
      <c r="V176" s="30">
        <v>98.281786941580748</v>
      </c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</row>
    <row r="177" spans="1:62" x14ac:dyDescent="0.2">
      <c r="A177" s="28" t="s">
        <v>329</v>
      </c>
      <c r="B177" s="28" t="s">
        <v>330</v>
      </c>
      <c r="C177" s="6">
        <v>2609</v>
      </c>
      <c r="D177" s="6">
        <v>2530.1999999999998</v>
      </c>
      <c r="E177" s="6">
        <f t="shared" si="26"/>
        <v>96.97968570333461</v>
      </c>
      <c r="F177" s="6">
        <v>2609</v>
      </c>
      <c r="G177" s="6">
        <v>2530.1999999999998</v>
      </c>
      <c r="H177" s="6">
        <f t="shared" si="19"/>
        <v>96.97968570333461</v>
      </c>
      <c r="I177" s="29">
        <f t="shared" si="27"/>
        <v>-78.800000000000182</v>
      </c>
      <c r="J177" s="29">
        <f t="shared" si="20"/>
        <v>0</v>
      </c>
      <c r="K177" s="29">
        <f t="shared" si="21"/>
        <v>78.800000000000182</v>
      </c>
      <c r="L177" s="30">
        <v>100.82371050919225</v>
      </c>
      <c r="M177" s="31"/>
      <c r="N177" s="26"/>
      <c r="O177" s="30">
        <v>166.83333135863319</v>
      </c>
      <c r="P177" s="32">
        <v>100</v>
      </c>
      <c r="Q177" s="30">
        <v>43.101092896174862</v>
      </c>
      <c r="R177" s="30">
        <v>99.029126213592235</v>
      </c>
      <c r="S177" s="36"/>
      <c r="T177" s="31">
        <v>170.84860414786135</v>
      </c>
      <c r="U177" s="31">
        <v>68.108108108108098</v>
      </c>
      <c r="V177" s="30">
        <v>90.062111801242239</v>
      </c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</row>
    <row r="178" spans="1:62" x14ac:dyDescent="0.2">
      <c r="A178" s="28" t="s">
        <v>331</v>
      </c>
      <c r="B178" s="28" t="s">
        <v>332</v>
      </c>
      <c r="C178" s="6">
        <v>343</v>
      </c>
      <c r="D178" s="6">
        <v>280.8</v>
      </c>
      <c r="E178" s="6">
        <f t="shared" si="26"/>
        <v>81.865889212827994</v>
      </c>
      <c r="F178" s="6">
        <v>343</v>
      </c>
      <c r="G178" s="6">
        <v>280.8</v>
      </c>
      <c r="H178" s="6">
        <f t="shared" si="19"/>
        <v>81.865889212827994</v>
      </c>
      <c r="I178" s="29">
        <f t="shared" si="27"/>
        <v>-62.199999999999989</v>
      </c>
      <c r="J178" s="29">
        <f t="shared" si="20"/>
        <v>0</v>
      </c>
      <c r="K178" s="29">
        <f t="shared" si="21"/>
        <v>62.199999999999989</v>
      </c>
      <c r="L178" s="30">
        <v>0</v>
      </c>
      <c r="M178" s="31"/>
      <c r="N178" s="26"/>
      <c r="O178" s="30">
        <v>87.034212246676844</v>
      </c>
      <c r="P178" s="32">
        <v>100</v>
      </c>
      <c r="Q178" s="30">
        <v>0</v>
      </c>
      <c r="R178" s="30">
        <v>28.333333333333332</v>
      </c>
      <c r="S178" s="36"/>
      <c r="T178" s="31">
        <v>92.097701149425291</v>
      </c>
      <c r="U178" s="31">
        <v>68.108108108108098</v>
      </c>
      <c r="V178" s="30">
        <v>85.714285714285708</v>
      </c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</row>
    <row r="179" spans="1:62" x14ac:dyDescent="0.2">
      <c r="A179" s="28" t="s">
        <v>333</v>
      </c>
      <c r="B179" s="28" t="s">
        <v>334</v>
      </c>
      <c r="C179" s="6">
        <v>390</v>
      </c>
      <c r="D179" s="6">
        <v>356</v>
      </c>
      <c r="E179" s="6">
        <f t="shared" si="26"/>
        <v>91.282051282051285</v>
      </c>
      <c r="F179" s="6">
        <v>390</v>
      </c>
      <c r="G179" s="6">
        <v>356</v>
      </c>
      <c r="H179" s="6">
        <f t="shared" si="19"/>
        <v>91.282051282051285</v>
      </c>
      <c r="I179" s="29">
        <f t="shared" si="27"/>
        <v>-34</v>
      </c>
      <c r="J179" s="29">
        <f t="shared" si="20"/>
        <v>0</v>
      </c>
      <c r="K179" s="29">
        <f t="shared" si="21"/>
        <v>34</v>
      </c>
      <c r="L179" s="30">
        <v>0</v>
      </c>
      <c r="M179" s="31"/>
      <c r="N179" s="26"/>
      <c r="O179" s="30">
        <v>35.090259677575055</v>
      </c>
      <c r="P179" s="32">
        <v>100</v>
      </c>
      <c r="Q179" s="30">
        <v>100</v>
      </c>
      <c r="R179" s="30">
        <v>167.21311475409831</v>
      </c>
      <c r="S179" s="36"/>
      <c r="T179" s="31">
        <v>65.603524229074893</v>
      </c>
      <c r="U179" s="31">
        <v>0</v>
      </c>
      <c r="V179" s="30">
        <v>101.53846153846153</v>
      </c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</row>
    <row r="180" spans="1:62" x14ac:dyDescent="0.2">
      <c r="A180" s="28" t="s">
        <v>335</v>
      </c>
      <c r="B180" s="28" t="s">
        <v>336</v>
      </c>
      <c r="C180" s="6">
        <v>470</v>
      </c>
      <c r="D180" s="6">
        <v>323.10000000000002</v>
      </c>
      <c r="E180" s="6">
        <f t="shared" si="26"/>
        <v>68.744680851063833</v>
      </c>
      <c r="F180" s="6">
        <v>470</v>
      </c>
      <c r="G180" s="6">
        <v>323.10000000000002</v>
      </c>
      <c r="H180" s="6">
        <f t="shared" si="19"/>
        <v>68.744680851063833</v>
      </c>
      <c r="I180" s="29">
        <f t="shared" si="27"/>
        <v>-146.89999999999998</v>
      </c>
      <c r="J180" s="29">
        <f t="shared" si="20"/>
        <v>0</v>
      </c>
      <c r="K180" s="29">
        <f t="shared" si="21"/>
        <v>146.89999999999998</v>
      </c>
      <c r="L180" s="30">
        <v>0</v>
      </c>
      <c r="M180" s="31"/>
      <c r="N180" s="26"/>
      <c r="O180" s="30">
        <v>69.008403361344534</v>
      </c>
      <c r="P180" s="32">
        <v>100</v>
      </c>
      <c r="Q180" s="30">
        <v>0</v>
      </c>
      <c r="R180" s="30">
        <v>60.869565217391312</v>
      </c>
      <c r="S180" s="36"/>
      <c r="T180" s="31">
        <v>82.279411764705884</v>
      </c>
      <c r="U180" s="31">
        <v>0</v>
      </c>
      <c r="V180" s="30">
        <v>77.777777777777786</v>
      </c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</row>
    <row r="181" spans="1:62" x14ac:dyDescent="0.2">
      <c r="A181" s="28" t="s">
        <v>337</v>
      </c>
      <c r="B181" s="28" t="s">
        <v>338</v>
      </c>
      <c r="C181" s="6">
        <v>577</v>
      </c>
      <c r="D181" s="6">
        <v>431.7</v>
      </c>
      <c r="E181" s="6">
        <f t="shared" si="26"/>
        <v>74.818024263431539</v>
      </c>
      <c r="F181" s="6">
        <v>577</v>
      </c>
      <c r="G181" s="6">
        <v>431.7</v>
      </c>
      <c r="H181" s="6">
        <f t="shared" si="19"/>
        <v>74.818024263431539</v>
      </c>
      <c r="I181" s="29">
        <f t="shared" si="27"/>
        <v>-145.30000000000001</v>
      </c>
      <c r="J181" s="29">
        <f t="shared" si="20"/>
        <v>0</v>
      </c>
      <c r="K181" s="29">
        <f t="shared" si="21"/>
        <v>145.30000000000001</v>
      </c>
      <c r="L181" s="30">
        <v>0</v>
      </c>
      <c r="M181" s="31"/>
      <c r="N181" s="26"/>
      <c r="O181" s="30">
        <v>75.409108207535198</v>
      </c>
      <c r="P181" s="32">
        <v>100</v>
      </c>
      <c r="Q181" s="30">
        <v>84.90268279852711</v>
      </c>
      <c r="R181" s="30">
        <v>50.285714285714292</v>
      </c>
      <c r="S181" s="36"/>
      <c r="T181" s="31">
        <v>98.634222919937216</v>
      </c>
      <c r="U181" s="31">
        <v>0</v>
      </c>
      <c r="V181" s="30">
        <v>87.5</v>
      </c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</row>
    <row r="182" spans="1:62" x14ac:dyDescent="0.2">
      <c r="A182" s="28" t="s">
        <v>339</v>
      </c>
      <c r="B182" s="28" t="s">
        <v>340</v>
      </c>
      <c r="C182" s="6">
        <v>263</v>
      </c>
      <c r="D182" s="6">
        <v>264.60000000000002</v>
      </c>
      <c r="E182" s="6">
        <f t="shared" si="26"/>
        <v>100.60836501901143</v>
      </c>
      <c r="F182" s="6">
        <v>263</v>
      </c>
      <c r="G182" s="6">
        <v>264.60000000000002</v>
      </c>
      <c r="H182" s="6">
        <f t="shared" si="19"/>
        <v>100.60836501901143</v>
      </c>
      <c r="I182" s="29">
        <f t="shared" si="27"/>
        <v>1.6000000000000227</v>
      </c>
      <c r="J182" s="29">
        <f t="shared" si="20"/>
        <v>1.6000000000000227</v>
      </c>
      <c r="K182" s="29">
        <f t="shared" si="21"/>
        <v>0</v>
      </c>
      <c r="L182" s="30">
        <v>0</v>
      </c>
      <c r="M182" s="31"/>
      <c r="N182" s="26"/>
      <c r="O182" s="30">
        <v>58.041760722347632</v>
      </c>
      <c r="P182" s="32">
        <v>100</v>
      </c>
      <c r="Q182" s="30">
        <v>100</v>
      </c>
      <c r="R182" s="30">
        <v>168.75</v>
      </c>
      <c r="S182" s="36"/>
      <c r="T182" s="31">
        <v>85.42307692307692</v>
      </c>
      <c r="U182" s="31">
        <v>0</v>
      </c>
      <c r="V182" s="30">
        <v>79.545454545454547</v>
      </c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</row>
    <row r="183" spans="1:62" x14ac:dyDescent="0.2">
      <c r="A183" s="28" t="s">
        <v>341</v>
      </c>
      <c r="B183" s="28" t="s">
        <v>342</v>
      </c>
      <c r="C183" s="6">
        <v>218</v>
      </c>
      <c r="D183" s="6">
        <v>267.7</v>
      </c>
      <c r="E183" s="6">
        <f t="shared" si="26"/>
        <v>122.79816513761467</v>
      </c>
      <c r="F183" s="6">
        <v>218</v>
      </c>
      <c r="G183" s="6">
        <v>267.7</v>
      </c>
      <c r="H183" s="6">
        <f t="shared" si="19"/>
        <v>122.79816513761467</v>
      </c>
      <c r="I183" s="29">
        <f t="shared" si="27"/>
        <v>49.699999999999989</v>
      </c>
      <c r="J183" s="29">
        <f t="shared" si="20"/>
        <v>49.699999999999989</v>
      </c>
      <c r="K183" s="29">
        <f t="shared" si="21"/>
        <v>0</v>
      </c>
      <c r="L183" s="30">
        <v>0</v>
      </c>
      <c r="M183" s="31"/>
      <c r="N183" s="26"/>
      <c r="O183" s="30">
        <v>383.48778433024432</v>
      </c>
      <c r="P183" s="32">
        <v>100</v>
      </c>
      <c r="Q183" s="30">
        <v>100</v>
      </c>
      <c r="R183" s="30">
        <v>100</v>
      </c>
      <c r="S183" s="36"/>
      <c r="T183" s="31">
        <v>92.083333333333329</v>
      </c>
      <c r="U183" s="31">
        <v>0</v>
      </c>
      <c r="V183" s="30">
        <v>45.833333333333329</v>
      </c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</row>
    <row r="184" spans="1:62" x14ac:dyDescent="0.2">
      <c r="A184" s="28" t="s">
        <v>343</v>
      </c>
      <c r="B184" s="28" t="s">
        <v>344</v>
      </c>
      <c r="C184" s="6">
        <v>544</v>
      </c>
      <c r="D184" s="6">
        <v>487.5</v>
      </c>
      <c r="E184" s="6">
        <f t="shared" si="26"/>
        <v>89.61397058823529</v>
      </c>
      <c r="F184" s="6">
        <v>544</v>
      </c>
      <c r="G184" s="6">
        <v>487.5</v>
      </c>
      <c r="H184" s="6">
        <f t="shared" si="19"/>
        <v>89.61397058823529</v>
      </c>
      <c r="I184" s="29">
        <f t="shared" si="27"/>
        <v>-56.5</v>
      </c>
      <c r="J184" s="29">
        <f t="shared" si="20"/>
        <v>0</v>
      </c>
      <c r="K184" s="29">
        <f t="shared" si="21"/>
        <v>56.5</v>
      </c>
      <c r="L184" s="30">
        <v>0</v>
      </c>
      <c r="M184" s="31"/>
      <c r="N184" s="26"/>
      <c r="O184" s="30">
        <v>131.2939547425573</v>
      </c>
      <c r="P184" s="32">
        <v>100</v>
      </c>
      <c r="Q184" s="30">
        <v>0</v>
      </c>
      <c r="R184" s="30">
        <v>104.44444444444446</v>
      </c>
      <c r="S184" s="36"/>
      <c r="T184" s="31">
        <v>96.358024691358025</v>
      </c>
      <c r="U184" s="31">
        <v>80.540540540540533</v>
      </c>
      <c r="V184" s="30">
        <v>77.5</v>
      </c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</row>
    <row r="185" spans="1:62" x14ac:dyDescent="0.2">
      <c r="A185" s="28" t="s">
        <v>345</v>
      </c>
      <c r="B185" s="28" t="s">
        <v>346</v>
      </c>
      <c r="C185" s="6">
        <v>994</v>
      </c>
      <c r="D185" s="6">
        <v>975.8</v>
      </c>
      <c r="E185" s="6">
        <f t="shared" si="26"/>
        <v>98.16901408450704</v>
      </c>
      <c r="F185" s="6">
        <v>994</v>
      </c>
      <c r="G185" s="6">
        <v>975.8</v>
      </c>
      <c r="H185" s="6">
        <f t="shared" si="19"/>
        <v>98.16901408450704</v>
      </c>
      <c r="I185" s="29">
        <f t="shared" si="27"/>
        <v>-18.200000000000045</v>
      </c>
      <c r="J185" s="29">
        <f t="shared" si="20"/>
        <v>0</v>
      </c>
      <c r="K185" s="29">
        <f t="shared" si="21"/>
        <v>18.200000000000045</v>
      </c>
      <c r="L185" s="30">
        <v>0</v>
      </c>
      <c r="M185" s="31"/>
      <c r="N185" s="26"/>
      <c r="O185" s="30">
        <v>75.827129859387924</v>
      </c>
      <c r="P185" s="32">
        <v>100</v>
      </c>
      <c r="Q185" s="30">
        <v>100.20872469213107</v>
      </c>
      <c r="R185" s="30">
        <v>59.756097560975618</v>
      </c>
      <c r="S185" s="36"/>
      <c r="T185" s="31">
        <v>170.92668024439919</v>
      </c>
      <c r="U185" s="31">
        <v>128.91891891891893</v>
      </c>
      <c r="V185" s="30">
        <v>110.74074074074073</v>
      </c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</row>
    <row r="186" spans="1:62" x14ac:dyDescent="0.2">
      <c r="A186" s="28" t="s">
        <v>347</v>
      </c>
      <c r="B186" s="28" t="s">
        <v>348</v>
      </c>
      <c r="C186" s="6">
        <v>624</v>
      </c>
      <c r="D186" s="6">
        <v>597.20000000000005</v>
      </c>
      <c r="E186" s="6">
        <f t="shared" si="26"/>
        <v>95.705128205128204</v>
      </c>
      <c r="F186" s="6">
        <v>624</v>
      </c>
      <c r="G186" s="6">
        <v>597.20000000000005</v>
      </c>
      <c r="H186" s="6">
        <f t="shared" si="19"/>
        <v>95.705128205128204</v>
      </c>
      <c r="I186" s="29">
        <f t="shared" si="27"/>
        <v>-26.799999999999955</v>
      </c>
      <c r="J186" s="29">
        <f t="shared" si="20"/>
        <v>0</v>
      </c>
      <c r="K186" s="29">
        <f t="shared" si="21"/>
        <v>26.799999999999955</v>
      </c>
      <c r="L186" s="30">
        <v>0</v>
      </c>
      <c r="M186" s="31"/>
      <c r="N186" s="26"/>
      <c r="O186" s="30">
        <v>68.998579545454547</v>
      </c>
      <c r="P186" s="32">
        <v>100</v>
      </c>
      <c r="Q186" s="30">
        <v>0</v>
      </c>
      <c r="R186" s="30">
        <v>94.230769230769226</v>
      </c>
      <c r="S186" s="36"/>
      <c r="T186" s="31">
        <v>100.09186351706036</v>
      </c>
      <c r="U186" s="31">
        <v>122.70270270270269</v>
      </c>
      <c r="V186" s="30">
        <v>85.714285714285708</v>
      </c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</row>
    <row r="187" spans="1:62" ht="36" x14ac:dyDescent="0.2">
      <c r="A187" s="22" t="s">
        <v>349</v>
      </c>
      <c r="C187" s="23">
        <f>SUM(C188:C200)</f>
        <v>14017</v>
      </c>
      <c r="D187" s="23">
        <f>SUM(D188:D200)</f>
        <v>15576.100000000002</v>
      </c>
      <c r="E187" s="24">
        <f>IF(C187&gt;0,D187/C187*100,0)</f>
        <v>111.12292216594138</v>
      </c>
      <c r="F187" s="23">
        <f>SUM(F188:F200)</f>
        <v>14017</v>
      </c>
      <c r="G187" s="23">
        <f>SUM(G188:G200)</f>
        <v>15576.100000000002</v>
      </c>
      <c r="H187" s="23">
        <f t="shared" si="19"/>
        <v>111.12292216594138</v>
      </c>
      <c r="I187" s="23">
        <f>SUM(I188:I200)</f>
        <v>1559.1</v>
      </c>
      <c r="J187" s="23">
        <f>SUM(J188:J200)</f>
        <v>1622</v>
      </c>
      <c r="K187" s="23">
        <f>SUM(K188:K200)</f>
        <v>62.899999999999977</v>
      </c>
      <c r="L187" s="26"/>
      <c r="M187" s="31"/>
      <c r="N187" s="26"/>
      <c r="O187" s="26"/>
      <c r="P187" s="35"/>
      <c r="Q187" s="26"/>
      <c r="R187" s="26"/>
      <c r="S187" s="36"/>
      <c r="T187" s="31"/>
      <c r="U187" s="31"/>
      <c r="V187" s="26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24" x14ac:dyDescent="0.2">
      <c r="A188" s="28" t="s">
        <v>350</v>
      </c>
      <c r="B188" s="28" t="s">
        <v>351</v>
      </c>
      <c r="C188" s="6">
        <v>557</v>
      </c>
      <c r="D188" s="6">
        <v>600.1</v>
      </c>
      <c r="E188" s="6">
        <f>D188/C188*100</f>
        <v>107.737881508079</v>
      </c>
      <c r="F188" s="6">
        <v>557</v>
      </c>
      <c r="G188" s="6">
        <v>600.1</v>
      </c>
      <c r="H188" s="6">
        <f t="shared" si="19"/>
        <v>107.737881508079</v>
      </c>
      <c r="I188" s="29">
        <f t="shared" ref="I188:I200" si="28">G188-F188</f>
        <v>43.100000000000023</v>
      </c>
      <c r="J188" s="29">
        <f t="shared" si="20"/>
        <v>43.100000000000023</v>
      </c>
      <c r="K188" s="29">
        <f t="shared" si="21"/>
        <v>0</v>
      </c>
      <c r="L188" s="30">
        <v>0</v>
      </c>
      <c r="M188" s="31"/>
      <c r="N188" s="26"/>
      <c r="O188" s="30">
        <v>50.820189274447948</v>
      </c>
      <c r="P188" s="32">
        <v>100</v>
      </c>
      <c r="Q188" s="30">
        <v>179.56147220046984</v>
      </c>
      <c r="R188" s="30">
        <v>143.93939393939394</v>
      </c>
      <c r="S188" s="36"/>
      <c r="T188" s="31">
        <v>121.7089296175412</v>
      </c>
      <c r="U188" s="31">
        <v>0</v>
      </c>
      <c r="V188" s="30">
        <v>100</v>
      </c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</row>
    <row r="189" spans="1:62" x14ac:dyDescent="0.2">
      <c r="A189" s="28" t="s">
        <v>352</v>
      </c>
      <c r="B189" s="28" t="s">
        <v>353</v>
      </c>
      <c r="C189" s="6">
        <v>731</v>
      </c>
      <c r="D189" s="6">
        <v>779.1</v>
      </c>
      <c r="E189" s="6">
        <f>D189/C189*100</f>
        <v>106.58002735978111</v>
      </c>
      <c r="F189" s="6">
        <v>731</v>
      </c>
      <c r="G189" s="6">
        <v>779.1</v>
      </c>
      <c r="H189" s="6">
        <f t="shared" si="19"/>
        <v>106.58002735978111</v>
      </c>
      <c r="I189" s="29">
        <f t="shared" si="28"/>
        <v>48.100000000000023</v>
      </c>
      <c r="J189" s="29">
        <f t="shared" si="20"/>
        <v>48.100000000000023</v>
      </c>
      <c r="K189" s="29">
        <f t="shared" si="21"/>
        <v>0</v>
      </c>
      <c r="L189" s="30">
        <v>0</v>
      </c>
      <c r="M189" s="31"/>
      <c r="N189" s="26"/>
      <c r="O189" s="30">
        <v>54.424553873955283</v>
      </c>
      <c r="P189" s="32">
        <v>100</v>
      </c>
      <c r="Q189" s="30">
        <v>130.07600434310532</v>
      </c>
      <c r="R189" s="30">
        <v>182.97872340425531</v>
      </c>
      <c r="S189" s="36"/>
      <c r="T189" s="31">
        <v>84.950627615062757</v>
      </c>
      <c r="U189" s="31">
        <v>0</v>
      </c>
      <c r="V189" s="30">
        <v>100</v>
      </c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</row>
    <row r="190" spans="1:62" x14ac:dyDescent="0.2">
      <c r="A190" s="28" t="s">
        <v>354</v>
      </c>
      <c r="B190" s="28" t="s">
        <v>355</v>
      </c>
      <c r="C190" s="6">
        <v>882</v>
      </c>
      <c r="D190" s="6">
        <v>894.3</v>
      </c>
      <c r="E190" s="6">
        <f>D190/C190*100</f>
        <v>101.39455782312925</v>
      </c>
      <c r="F190" s="6">
        <v>882</v>
      </c>
      <c r="G190" s="6">
        <v>894.3</v>
      </c>
      <c r="H190" s="6">
        <f t="shared" si="19"/>
        <v>101.39455782312925</v>
      </c>
      <c r="I190" s="29">
        <f t="shared" si="28"/>
        <v>12.299999999999955</v>
      </c>
      <c r="J190" s="29">
        <f t="shared" si="20"/>
        <v>12.299999999999955</v>
      </c>
      <c r="K190" s="29">
        <f t="shared" si="21"/>
        <v>0</v>
      </c>
      <c r="L190" s="30">
        <v>0</v>
      </c>
      <c r="M190" s="31"/>
      <c r="N190" s="26"/>
      <c r="O190" s="30">
        <v>45.848308911621039</v>
      </c>
      <c r="P190" s="32">
        <v>100</v>
      </c>
      <c r="Q190" s="30">
        <v>112.52890650809384</v>
      </c>
      <c r="R190" s="30">
        <v>165.49295774647888</v>
      </c>
      <c r="S190" s="36"/>
      <c r="T190" s="31">
        <v>82.298640167364013</v>
      </c>
      <c r="U190" s="31">
        <v>0</v>
      </c>
      <c r="V190" s="30">
        <v>93.333333333333329</v>
      </c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</row>
    <row r="191" spans="1:62" x14ac:dyDescent="0.2">
      <c r="A191" s="28" t="s">
        <v>356</v>
      </c>
      <c r="B191" s="28" t="s">
        <v>357</v>
      </c>
      <c r="C191" s="6">
        <v>2596</v>
      </c>
      <c r="D191" s="6">
        <v>3237.7</v>
      </c>
      <c r="E191" s="6">
        <f t="shared" si="26"/>
        <v>124.71879815100154</v>
      </c>
      <c r="F191" s="6">
        <v>2596</v>
      </c>
      <c r="G191" s="6">
        <v>3237.7</v>
      </c>
      <c r="H191" s="6">
        <f t="shared" si="19"/>
        <v>124.71879815100154</v>
      </c>
      <c r="I191" s="29">
        <f t="shared" si="28"/>
        <v>641.69999999999982</v>
      </c>
      <c r="J191" s="29">
        <f t="shared" si="20"/>
        <v>641.69999999999982</v>
      </c>
      <c r="K191" s="29">
        <f t="shared" si="21"/>
        <v>0</v>
      </c>
      <c r="L191" s="30">
        <v>117.53913872124156</v>
      </c>
      <c r="M191" s="31"/>
      <c r="N191" s="26"/>
      <c r="O191" s="30">
        <v>94.767243770056638</v>
      </c>
      <c r="P191" s="32">
        <v>100</v>
      </c>
      <c r="Q191" s="30">
        <v>118.56677524429968</v>
      </c>
      <c r="R191" s="30">
        <v>328.43601895734594</v>
      </c>
      <c r="S191" s="36"/>
      <c r="T191" s="31">
        <v>91.16469516470076</v>
      </c>
      <c r="U191" s="31">
        <v>95</v>
      </c>
      <c r="V191" s="30">
        <v>100</v>
      </c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</row>
    <row r="192" spans="1:62" x14ac:dyDescent="0.2">
      <c r="A192" s="28" t="s">
        <v>358</v>
      </c>
      <c r="B192" s="28" t="s">
        <v>359</v>
      </c>
      <c r="C192" s="6">
        <v>599</v>
      </c>
      <c r="D192" s="6">
        <v>694.7</v>
      </c>
      <c r="E192" s="6">
        <f t="shared" si="26"/>
        <v>115.97662771285478</v>
      </c>
      <c r="F192" s="6">
        <v>599</v>
      </c>
      <c r="G192" s="6">
        <v>694.7</v>
      </c>
      <c r="H192" s="6">
        <f t="shared" si="19"/>
        <v>115.97662771285478</v>
      </c>
      <c r="I192" s="29">
        <f t="shared" si="28"/>
        <v>95.700000000000045</v>
      </c>
      <c r="J192" s="29">
        <f t="shared" si="20"/>
        <v>95.700000000000045</v>
      </c>
      <c r="K192" s="29">
        <f t="shared" si="21"/>
        <v>0</v>
      </c>
      <c r="L192" s="30">
        <v>0</v>
      </c>
      <c r="M192" s="31"/>
      <c r="N192" s="26"/>
      <c r="O192" s="30">
        <v>103.17450719554964</v>
      </c>
      <c r="P192" s="32">
        <v>100</v>
      </c>
      <c r="Q192" s="30">
        <v>106.75072528453471</v>
      </c>
      <c r="R192" s="30">
        <v>116.19631901840491</v>
      </c>
      <c r="S192" s="36"/>
      <c r="T192" s="31">
        <v>174.16054729178433</v>
      </c>
      <c r="U192" s="31">
        <v>34.107142857142861</v>
      </c>
      <c r="V192" s="30">
        <v>97.748344370860934</v>
      </c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</row>
    <row r="193" spans="1:62" x14ac:dyDescent="0.2">
      <c r="A193" s="28" t="s">
        <v>360</v>
      </c>
      <c r="B193" s="28" t="s">
        <v>361</v>
      </c>
      <c r="C193" s="6">
        <v>793</v>
      </c>
      <c r="D193" s="6">
        <v>890.6</v>
      </c>
      <c r="E193" s="6">
        <f t="shared" si="26"/>
        <v>112.30769230769231</v>
      </c>
      <c r="F193" s="6">
        <v>793</v>
      </c>
      <c r="G193" s="6">
        <v>890.6</v>
      </c>
      <c r="H193" s="6">
        <f t="shared" si="19"/>
        <v>112.30769230769231</v>
      </c>
      <c r="I193" s="29">
        <f t="shared" si="28"/>
        <v>97.600000000000023</v>
      </c>
      <c r="J193" s="29">
        <f t="shared" si="20"/>
        <v>97.600000000000023</v>
      </c>
      <c r="K193" s="29">
        <f t="shared" si="21"/>
        <v>0</v>
      </c>
      <c r="L193" s="30">
        <v>0</v>
      </c>
      <c r="M193" s="31"/>
      <c r="N193" s="26"/>
      <c r="O193" s="30">
        <v>96.093377798951877</v>
      </c>
      <c r="P193" s="32">
        <v>100</v>
      </c>
      <c r="Q193" s="30">
        <v>148.05672268907563</v>
      </c>
      <c r="R193" s="30">
        <v>144.02173913043478</v>
      </c>
      <c r="S193" s="36"/>
      <c r="T193" s="31">
        <v>84.419931532902254</v>
      </c>
      <c r="U193" s="31">
        <v>0</v>
      </c>
      <c r="V193" s="30">
        <v>96.825396825396822</v>
      </c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</row>
    <row r="194" spans="1:62" x14ac:dyDescent="0.2">
      <c r="A194" s="28" t="s">
        <v>362</v>
      </c>
      <c r="B194" s="28" t="s">
        <v>363</v>
      </c>
      <c r="C194" s="6">
        <v>1493</v>
      </c>
      <c r="D194" s="6">
        <v>1802.6</v>
      </c>
      <c r="E194" s="6">
        <f t="shared" si="26"/>
        <v>120.73677160080373</v>
      </c>
      <c r="F194" s="6">
        <v>1493</v>
      </c>
      <c r="G194" s="6">
        <v>1802.6</v>
      </c>
      <c r="H194" s="6">
        <f t="shared" si="19"/>
        <v>120.73677160080373</v>
      </c>
      <c r="I194" s="29">
        <f t="shared" si="28"/>
        <v>309.59999999999991</v>
      </c>
      <c r="J194" s="29">
        <f t="shared" si="20"/>
        <v>309.59999999999991</v>
      </c>
      <c r="K194" s="29">
        <f t="shared" si="21"/>
        <v>0</v>
      </c>
      <c r="L194" s="30">
        <v>0</v>
      </c>
      <c r="M194" s="31"/>
      <c r="N194" s="26"/>
      <c r="O194" s="30">
        <v>104.38556831539924</v>
      </c>
      <c r="P194" s="32">
        <v>100</v>
      </c>
      <c r="Q194" s="30">
        <v>186.47540983606558</v>
      </c>
      <c r="R194" s="30">
        <v>121.91011235955057</v>
      </c>
      <c r="S194" s="36"/>
      <c r="T194" s="31">
        <v>88.972783811027213</v>
      </c>
      <c r="U194" s="31">
        <v>126.60714285714288</v>
      </c>
      <c r="V194" s="30">
        <v>100.55555555555556</v>
      </c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</row>
    <row r="195" spans="1:62" x14ac:dyDescent="0.2">
      <c r="A195" s="28" t="s">
        <v>364</v>
      </c>
      <c r="B195" s="28" t="s">
        <v>365</v>
      </c>
      <c r="C195" s="6">
        <v>1105</v>
      </c>
      <c r="D195" s="6">
        <v>1220.5</v>
      </c>
      <c r="E195" s="6">
        <f t="shared" si="26"/>
        <v>110.45248868778282</v>
      </c>
      <c r="F195" s="6">
        <v>1105</v>
      </c>
      <c r="G195" s="6">
        <v>1220.5</v>
      </c>
      <c r="H195" s="6">
        <f t="shared" si="19"/>
        <v>110.45248868778282</v>
      </c>
      <c r="I195" s="29">
        <f t="shared" si="28"/>
        <v>115.5</v>
      </c>
      <c r="J195" s="29">
        <f t="shared" si="20"/>
        <v>115.5</v>
      </c>
      <c r="K195" s="29">
        <f t="shared" si="21"/>
        <v>0</v>
      </c>
      <c r="L195" s="30">
        <v>114.89937835844484</v>
      </c>
      <c r="M195" s="31"/>
      <c r="N195" s="26"/>
      <c r="O195" s="30">
        <v>105.88307768126657</v>
      </c>
      <c r="P195" s="32">
        <v>100</v>
      </c>
      <c r="Q195" s="30">
        <v>108.85540956269229</v>
      </c>
      <c r="R195" s="30">
        <v>116.90427698574337</v>
      </c>
      <c r="S195" s="36"/>
      <c r="T195" s="31">
        <v>154.30905275779375</v>
      </c>
      <c r="U195" s="31">
        <v>124.46428571428572</v>
      </c>
      <c r="V195" s="30">
        <v>100.4</v>
      </c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</row>
    <row r="196" spans="1:62" x14ac:dyDescent="0.2">
      <c r="A196" s="28" t="s">
        <v>366</v>
      </c>
      <c r="B196" s="28" t="s">
        <v>367</v>
      </c>
      <c r="C196" s="6">
        <v>1557</v>
      </c>
      <c r="D196" s="6">
        <v>1693.6</v>
      </c>
      <c r="E196" s="6">
        <f t="shared" si="26"/>
        <v>108.77328195247269</v>
      </c>
      <c r="F196" s="6">
        <v>1557</v>
      </c>
      <c r="G196" s="6">
        <v>1693.6</v>
      </c>
      <c r="H196" s="6">
        <f t="shared" si="19"/>
        <v>108.77328195247269</v>
      </c>
      <c r="I196" s="29">
        <f t="shared" si="28"/>
        <v>136.59999999999991</v>
      </c>
      <c r="J196" s="29">
        <f t="shared" si="20"/>
        <v>136.59999999999991</v>
      </c>
      <c r="K196" s="29">
        <f t="shared" si="21"/>
        <v>0</v>
      </c>
      <c r="L196" s="30">
        <v>0</v>
      </c>
      <c r="M196" s="31"/>
      <c r="N196" s="26"/>
      <c r="O196" s="30">
        <v>140.20884187686462</v>
      </c>
      <c r="P196" s="32">
        <v>100</v>
      </c>
      <c r="Q196" s="30">
        <v>130.65582491070751</v>
      </c>
      <c r="R196" s="30">
        <v>111.52460984393757</v>
      </c>
      <c r="S196" s="36"/>
      <c r="T196" s="31">
        <v>157.21338912133891</v>
      </c>
      <c r="U196" s="31">
        <v>0</v>
      </c>
      <c r="V196" s="30">
        <v>107.31343283582089</v>
      </c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</row>
    <row r="197" spans="1:62" x14ac:dyDescent="0.2">
      <c r="A197" s="28" t="s">
        <v>368</v>
      </c>
      <c r="B197" s="28" t="s">
        <v>369</v>
      </c>
      <c r="C197" s="6">
        <v>936</v>
      </c>
      <c r="D197" s="6">
        <v>873.1</v>
      </c>
      <c r="E197" s="6">
        <f t="shared" si="26"/>
        <v>93.279914529914535</v>
      </c>
      <c r="F197" s="6">
        <v>936</v>
      </c>
      <c r="G197" s="6">
        <v>873.1</v>
      </c>
      <c r="H197" s="6">
        <f t="shared" si="19"/>
        <v>93.279914529914535</v>
      </c>
      <c r="I197" s="29">
        <f t="shared" si="28"/>
        <v>-62.899999999999977</v>
      </c>
      <c r="J197" s="29">
        <f t="shared" si="20"/>
        <v>0</v>
      </c>
      <c r="K197" s="29">
        <f t="shared" si="21"/>
        <v>62.899999999999977</v>
      </c>
      <c r="L197" s="30">
        <v>0</v>
      </c>
      <c r="M197" s="31"/>
      <c r="N197" s="26"/>
      <c r="O197" s="30">
        <v>86.563201960383907</v>
      </c>
      <c r="P197" s="32">
        <v>100</v>
      </c>
      <c r="Q197" s="30">
        <v>118.74428742178162</v>
      </c>
      <c r="R197" s="30">
        <v>109.1435185185185</v>
      </c>
      <c r="S197" s="36"/>
      <c r="T197" s="31">
        <v>87.09817048536965</v>
      </c>
      <c r="U197" s="31">
        <v>0</v>
      </c>
      <c r="V197" s="30">
        <v>94.949494949494948</v>
      </c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</row>
    <row r="198" spans="1:62" x14ac:dyDescent="0.2">
      <c r="A198" s="28" t="s">
        <v>370</v>
      </c>
      <c r="B198" s="28" t="s">
        <v>371</v>
      </c>
      <c r="C198" s="6">
        <v>745</v>
      </c>
      <c r="D198" s="6">
        <v>760.7</v>
      </c>
      <c r="E198" s="6">
        <f t="shared" si="26"/>
        <v>102.10738255033559</v>
      </c>
      <c r="F198" s="6">
        <v>745</v>
      </c>
      <c r="G198" s="6">
        <v>760.7</v>
      </c>
      <c r="H198" s="6">
        <f t="shared" si="19"/>
        <v>102.10738255033559</v>
      </c>
      <c r="I198" s="29">
        <f t="shared" si="28"/>
        <v>15.700000000000045</v>
      </c>
      <c r="J198" s="29">
        <f t="shared" si="20"/>
        <v>15.700000000000045</v>
      </c>
      <c r="K198" s="29">
        <f t="shared" si="21"/>
        <v>0</v>
      </c>
      <c r="L198" s="30">
        <v>0</v>
      </c>
      <c r="M198" s="31"/>
      <c r="N198" s="26"/>
      <c r="O198" s="30">
        <v>108.07681445919232</v>
      </c>
      <c r="P198" s="32">
        <v>100</v>
      </c>
      <c r="Q198" s="30">
        <v>150.17632241813604</v>
      </c>
      <c r="R198" s="30">
        <v>105.30120481927712</v>
      </c>
      <c r="S198" s="36"/>
      <c r="T198" s="31">
        <v>63.1086316441965</v>
      </c>
      <c r="U198" s="31">
        <v>0</v>
      </c>
      <c r="V198" s="30">
        <v>121.33333333333334</v>
      </c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</row>
    <row r="199" spans="1:62" x14ac:dyDescent="0.2">
      <c r="A199" s="28" t="s">
        <v>372</v>
      </c>
      <c r="B199" s="28" t="s">
        <v>373</v>
      </c>
      <c r="C199" s="6">
        <v>1085</v>
      </c>
      <c r="D199" s="6">
        <v>1100.4000000000001</v>
      </c>
      <c r="E199" s="6">
        <f t="shared" si="26"/>
        <v>101.41935483870969</v>
      </c>
      <c r="F199" s="6">
        <v>1085</v>
      </c>
      <c r="G199" s="6">
        <v>1100.4000000000001</v>
      </c>
      <c r="H199" s="6">
        <f t="shared" si="19"/>
        <v>101.41935483870969</v>
      </c>
      <c r="I199" s="29">
        <f t="shared" si="28"/>
        <v>15.400000000000091</v>
      </c>
      <c r="J199" s="29">
        <f t="shared" si="20"/>
        <v>15.400000000000091</v>
      </c>
      <c r="K199" s="29">
        <f t="shared" si="21"/>
        <v>0</v>
      </c>
      <c r="L199" s="30">
        <v>0</v>
      </c>
      <c r="M199" s="31"/>
      <c r="N199" s="26"/>
      <c r="O199" s="30">
        <v>142.6336110546637</v>
      </c>
      <c r="P199" s="32">
        <v>100</v>
      </c>
      <c r="Q199" s="30">
        <v>107.77832889931011</v>
      </c>
      <c r="R199" s="30">
        <v>115.40983606557378</v>
      </c>
      <c r="S199" s="36"/>
      <c r="T199" s="31">
        <v>102.65636954858455</v>
      </c>
      <c r="U199" s="31">
        <v>0</v>
      </c>
      <c r="V199" s="30">
        <v>101.54071900220103</v>
      </c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</row>
    <row r="200" spans="1:62" x14ac:dyDescent="0.2">
      <c r="A200" s="28" t="s">
        <v>374</v>
      </c>
      <c r="B200" s="28" t="s">
        <v>375</v>
      </c>
      <c r="C200" s="6">
        <v>938</v>
      </c>
      <c r="D200" s="6">
        <v>1028.7</v>
      </c>
      <c r="E200" s="6">
        <f t="shared" si="26"/>
        <v>109.66950959488273</v>
      </c>
      <c r="F200" s="6">
        <v>938</v>
      </c>
      <c r="G200" s="6">
        <v>1028.7</v>
      </c>
      <c r="H200" s="6">
        <f t="shared" ref="H200:H263" si="29">IF(F200&gt;0,G200/F200*100,0)</f>
        <v>109.66950959488273</v>
      </c>
      <c r="I200" s="29">
        <f t="shared" si="28"/>
        <v>90.700000000000045</v>
      </c>
      <c r="J200" s="29">
        <f t="shared" si="20"/>
        <v>90.700000000000045</v>
      </c>
      <c r="K200" s="29">
        <f t="shared" si="21"/>
        <v>0</v>
      </c>
      <c r="L200" s="30">
        <v>0</v>
      </c>
      <c r="M200" s="31"/>
      <c r="N200" s="26"/>
      <c r="O200" s="30">
        <v>82.440337526531039</v>
      </c>
      <c r="P200" s="32">
        <v>100</v>
      </c>
      <c r="Q200" s="30">
        <v>159.84567019148329</v>
      </c>
      <c r="R200" s="30">
        <v>107.48792270531402</v>
      </c>
      <c r="S200" s="36"/>
      <c r="T200" s="31">
        <v>111.35379401242704</v>
      </c>
      <c r="U200" s="31">
        <v>70.714285714285722</v>
      </c>
      <c r="V200" s="30">
        <v>104.49438202247192</v>
      </c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</row>
    <row r="201" spans="1:62" ht="48" x14ac:dyDescent="0.2">
      <c r="A201" s="22" t="s">
        <v>376</v>
      </c>
      <c r="C201" s="23">
        <f>SUM(C202:C213)</f>
        <v>11424</v>
      </c>
      <c r="D201" s="23">
        <f>SUM(D202:D213)</f>
        <v>12443.800000000001</v>
      </c>
      <c r="E201" s="24">
        <f>IF(C201&gt;0,D201/C201*100,0)</f>
        <v>108.92682072829132</v>
      </c>
      <c r="F201" s="23">
        <f>SUM(F202:F213)</f>
        <v>11424</v>
      </c>
      <c r="G201" s="23">
        <f>SUM(G202:G213)</f>
        <v>12443.800000000001</v>
      </c>
      <c r="H201" s="23">
        <f t="shared" si="29"/>
        <v>108.92682072829132</v>
      </c>
      <c r="I201" s="23">
        <f>SUM(I202:I213)</f>
        <v>1019.8000000000003</v>
      </c>
      <c r="J201" s="23">
        <f>SUM(J202:J213)</f>
        <v>1037.7000000000003</v>
      </c>
      <c r="K201" s="23">
        <f>SUM(K202:K213)</f>
        <v>17.899999999999977</v>
      </c>
      <c r="L201" s="26"/>
      <c r="M201" s="31"/>
      <c r="N201" s="26"/>
      <c r="O201" s="26"/>
      <c r="P201" s="35"/>
      <c r="Q201" s="26"/>
      <c r="R201" s="26"/>
      <c r="S201" s="36"/>
      <c r="T201" s="31"/>
      <c r="U201" s="31"/>
      <c r="V201" s="26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x14ac:dyDescent="0.2">
      <c r="A202" s="28" t="s">
        <v>16</v>
      </c>
      <c r="B202" s="28" t="s">
        <v>377</v>
      </c>
      <c r="C202" s="6">
        <v>793</v>
      </c>
      <c r="D202" s="6">
        <v>798.6</v>
      </c>
      <c r="E202" s="6">
        <f t="shared" si="26"/>
        <v>100.70617906683481</v>
      </c>
      <c r="F202" s="6">
        <v>793</v>
      </c>
      <c r="G202" s="6">
        <v>798.6</v>
      </c>
      <c r="H202" s="6">
        <f t="shared" si="29"/>
        <v>100.70617906683481</v>
      </c>
      <c r="I202" s="29">
        <f t="shared" ref="I202:I213" si="30">G202-F202</f>
        <v>5.6000000000000227</v>
      </c>
      <c r="J202" s="29">
        <f t="shared" ref="J202:J265" si="31">IF(I202&gt;0,I202,0)</f>
        <v>5.6000000000000227</v>
      </c>
      <c r="K202" s="29">
        <f t="shared" ref="K202:K265" si="32">IF(I202&lt;0,0-I202,0)</f>
        <v>0</v>
      </c>
      <c r="L202" s="30">
        <v>0</v>
      </c>
      <c r="M202" s="31"/>
      <c r="N202" s="26"/>
      <c r="O202" s="30">
        <v>139.14403844004917</v>
      </c>
      <c r="P202" s="32">
        <v>100</v>
      </c>
      <c r="Q202" s="30">
        <v>58.750000000000014</v>
      </c>
      <c r="R202" s="30">
        <v>141.66666666666669</v>
      </c>
      <c r="S202" s="36"/>
      <c r="T202" s="31">
        <v>127.58994364976159</v>
      </c>
      <c r="U202" s="31">
        <v>76.341463414634148</v>
      </c>
      <c r="V202" s="30">
        <v>100.37037037037038</v>
      </c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</row>
    <row r="203" spans="1:62" x14ac:dyDescent="0.2">
      <c r="A203" s="28" t="s">
        <v>378</v>
      </c>
      <c r="B203" s="28" t="s">
        <v>379</v>
      </c>
      <c r="C203" s="6">
        <v>478</v>
      </c>
      <c r="D203" s="6">
        <v>547.6</v>
      </c>
      <c r="E203" s="6">
        <f t="shared" si="26"/>
        <v>114.56066945606696</v>
      </c>
      <c r="F203" s="6">
        <v>478</v>
      </c>
      <c r="G203" s="6">
        <v>547.6</v>
      </c>
      <c r="H203" s="6">
        <f t="shared" si="29"/>
        <v>114.56066945606696</v>
      </c>
      <c r="I203" s="29">
        <f t="shared" si="30"/>
        <v>69.600000000000023</v>
      </c>
      <c r="J203" s="29">
        <f t="shared" si="31"/>
        <v>69.600000000000023</v>
      </c>
      <c r="K203" s="29">
        <f t="shared" si="32"/>
        <v>0</v>
      </c>
      <c r="L203" s="30">
        <v>0</v>
      </c>
      <c r="M203" s="31"/>
      <c r="N203" s="26"/>
      <c r="O203" s="30">
        <v>183.49821923229123</v>
      </c>
      <c r="P203" s="32">
        <v>100</v>
      </c>
      <c r="Q203" s="30">
        <v>100</v>
      </c>
      <c r="R203" s="30">
        <v>33.333333333333329</v>
      </c>
      <c r="S203" s="36"/>
      <c r="T203" s="31">
        <v>118.35675675675677</v>
      </c>
      <c r="U203" s="31">
        <v>109.75609756097562</v>
      </c>
      <c r="V203" s="30">
        <v>36.764705882352942</v>
      </c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</row>
    <row r="204" spans="1:62" x14ac:dyDescent="0.2">
      <c r="A204" s="28" t="s">
        <v>380</v>
      </c>
      <c r="B204" s="28" t="s">
        <v>381</v>
      </c>
      <c r="C204" s="6">
        <v>943</v>
      </c>
      <c r="D204" s="6">
        <v>1099.2</v>
      </c>
      <c r="E204" s="6">
        <f t="shared" si="26"/>
        <v>116.56415694591729</v>
      </c>
      <c r="F204" s="6">
        <v>943</v>
      </c>
      <c r="G204" s="6">
        <v>1099.2</v>
      </c>
      <c r="H204" s="6">
        <f t="shared" si="29"/>
        <v>116.56415694591729</v>
      </c>
      <c r="I204" s="29">
        <f t="shared" si="30"/>
        <v>156.20000000000005</v>
      </c>
      <c r="J204" s="29">
        <f t="shared" si="31"/>
        <v>156.20000000000005</v>
      </c>
      <c r="K204" s="29">
        <f t="shared" si="32"/>
        <v>0</v>
      </c>
      <c r="L204" s="30">
        <v>0</v>
      </c>
      <c r="M204" s="31"/>
      <c r="N204" s="26"/>
      <c r="O204" s="30">
        <v>229.2747999029832</v>
      </c>
      <c r="P204" s="32">
        <v>100</v>
      </c>
      <c r="Q204" s="30">
        <v>100.08853474988932</v>
      </c>
      <c r="R204" s="30">
        <v>101.48148148148148</v>
      </c>
      <c r="S204" s="36"/>
      <c r="T204" s="31">
        <v>216.39460610361959</v>
      </c>
      <c r="U204" s="31">
        <v>0</v>
      </c>
      <c r="V204" s="30">
        <v>83.865546218487395</v>
      </c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</row>
    <row r="205" spans="1:62" x14ac:dyDescent="0.2">
      <c r="A205" s="28" t="s">
        <v>382</v>
      </c>
      <c r="B205" s="28" t="s">
        <v>383</v>
      </c>
      <c r="C205" s="6">
        <v>334</v>
      </c>
      <c r="D205" s="6">
        <v>379.6</v>
      </c>
      <c r="E205" s="6">
        <f t="shared" si="26"/>
        <v>113.65269461077845</v>
      </c>
      <c r="F205" s="6">
        <v>334</v>
      </c>
      <c r="G205" s="6">
        <v>379.6</v>
      </c>
      <c r="H205" s="6">
        <f t="shared" si="29"/>
        <v>113.65269461077845</v>
      </c>
      <c r="I205" s="29">
        <f t="shared" si="30"/>
        <v>45.600000000000023</v>
      </c>
      <c r="J205" s="29">
        <f t="shared" si="31"/>
        <v>45.600000000000023</v>
      </c>
      <c r="K205" s="29">
        <f t="shared" si="32"/>
        <v>0</v>
      </c>
      <c r="L205" s="30">
        <v>0</v>
      </c>
      <c r="M205" s="31"/>
      <c r="N205" s="26"/>
      <c r="O205" s="30">
        <v>99.375205524498483</v>
      </c>
      <c r="P205" s="32">
        <v>100</v>
      </c>
      <c r="Q205" s="30">
        <v>100</v>
      </c>
      <c r="R205" s="30">
        <v>137.5</v>
      </c>
      <c r="S205" s="36"/>
      <c r="T205" s="31">
        <v>823.29842931937162</v>
      </c>
      <c r="U205" s="31">
        <v>0</v>
      </c>
      <c r="V205" s="30">
        <v>60</v>
      </c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</row>
    <row r="206" spans="1:62" x14ac:dyDescent="0.2">
      <c r="A206" s="28" t="s">
        <v>384</v>
      </c>
      <c r="B206" s="28" t="s">
        <v>385</v>
      </c>
      <c r="C206" s="6">
        <v>1081</v>
      </c>
      <c r="D206" s="6">
        <v>1193.7</v>
      </c>
      <c r="E206" s="6">
        <f t="shared" si="26"/>
        <v>110.42553191489361</v>
      </c>
      <c r="F206" s="6">
        <v>1081</v>
      </c>
      <c r="G206" s="6">
        <v>1193.7</v>
      </c>
      <c r="H206" s="6">
        <f t="shared" si="29"/>
        <v>110.42553191489361</v>
      </c>
      <c r="I206" s="29">
        <f t="shared" si="30"/>
        <v>112.70000000000005</v>
      </c>
      <c r="J206" s="29">
        <f t="shared" si="31"/>
        <v>112.70000000000005</v>
      </c>
      <c r="K206" s="29">
        <f t="shared" si="32"/>
        <v>0</v>
      </c>
      <c r="L206" s="30">
        <v>0</v>
      </c>
      <c r="M206" s="31"/>
      <c r="N206" s="26"/>
      <c r="O206" s="30">
        <v>116.54472236401791</v>
      </c>
      <c r="P206" s="32">
        <v>100</v>
      </c>
      <c r="Q206" s="30">
        <v>93.299445471349358</v>
      </c>
      <c r="R206" s="30">
        <v>109.1816367265469</v>
      </c>
      <c r="S206" s="36"/>
      <c r="T206" s="31">
        <v>82.590361445783131</v>
      </c>
      <c r="U206" s="31">
        <v>107.31707317073172</v>
      </c>
      <c r="V206" s="30">
        <v>100.96774193548387</v>
      </c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</row>
    <row r="207" spans="1:62" x14ac:dyDescent="0.2">
      <c r="A207" s="28" t="s">
        <v>386</v>
      </c>
      <c r="B207" s="28" t="s">
        <v>387</v>
      </c>
      <c r="C207" s="6">
        <v>2341</v>
      </c>
      <c r="D207" s="6">
        <v>2572.1999999999998</v>
      </c>
      <c r="E207" s="6">
        <f t="shared" si="26"/>
        <v>109.87612131567705</v>
      </c>
      <c r="F207" s="6">
        <v>2341</v>
      </c>
      <c r="G207" s="6">
        <v>2572.1999999999998</v>
      </c>
      <c r="H207" s="6">
        <f t="shared" si="29"/>
        <v>109.87612131567705</v>
      </c>
      <c r="I207" s="29">
        <f t="shared" si="30"/>
        <v>231.19999999999982</v>
      </c>
      <c r="J207" s="29">
        <f t="shared" si="31"/>
        <v>231.19999999999982</v>
      </c>
      <c r="K207" s="29">
        <f t="shared" si="32"/>
        <v>0</v>
      </c>
      <c r="L207" s="30">
        <v>97.609992542878459</v>
      </c>
      <c r="M207" s="31"/>
      <c r="N207" s="26"/>
      <c r="O207" s="30">
        <v>179.75298643450094</v>
      </c>
      <c r="P207" s="32">
        <v>100</v>
      </c>
      <c r="Q207" s="30">
        <v>95.808219178082183</v>
      </c>
      <c r="R207" s="30">
        <v>102.4948024948025</v>
      </c>
      <c r="S207" s="36"/>
      <c r="T207" s="31">
        <v>120.34687093510624</v>
      </c>
      <c r="U207" s="31">
        <v>93.902439024390233</v>
      </c>
      <c r="V207" s="30">
        <v>84.574468085106375</v>
      </c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</row>
    <row r="208" spans="1:62" x14ac:dyDescent="0.2">
      <c r="A208" s="28" t="s">
        <v>388</v>
      </c>
      <c r="B208" s="28" t="s">
        <v>389</v>
      </c>
      <c r="C208" s="6">
        <v>2058</v>
      </c>
      <c r="D208" s="6">
        <v>2177.9</v>
      </c>
      <c r="E208" s="6">
        <f t="shared" si="26"/>
        <v>105.82604470359573</v>
      </c>
      <c r="F208" s="6">
        <v>2058</v>
      </c>
      <c r="G208" s="6">
        <v>2177.9</v>
      </c>
      <c r="H208" s="6">
        <f t="shared" si="29"/>
        <v>105.82604470359573</v>
      </c>
      <c r="I208" s="29">
        <f t="shared" si="30"/>
        <v>119.90000000000009</v>
      </c>
      <c r="J208" s="29">
        <f t="shared" si="31"/>
        <v>119.90000000000009</v>
      </c>
      <c r="K208" s="29">
        <f t="shared" si="32"/>
        <v>0</v>
      </c>
      <c r="L208" s="30">
        <v>104.94099202594947</v>
      </c>
      <c r="M208" s="31"/>
      <c r="N208" s="26"/>
      <c r="O208" s="30">
        <v>112.12052445789207</v>
      </c>
      <c r="P208" s="32">
        <v>100</v>
      </c>
      <c r="Q208" s="30">
        <v>137.96778190830236</v>
      </c>
      <c r="R208" s="30">
        <v>107.69230769230769</v>
      </c>
      <c r="S208" s="36"/>
      <c r="T208" s="31">
        <v>119.74676025308936</v>
      </c>
      <c r="U208" s="31">
        <v>93.414634146341456</v>
      </c>
      <c r="V208" s="30">
        <v>34.66915191053122</v>
      </c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</row>
    <row r="209" spans="1:62" x14ac:dyDescent="0.2">
      <c r="A209" s="28" t="s">
        <v>390</v>
      </c>
      <c r="B209" s="28" t="s">
        <v>391</v>
      </c>
      <c r="C209" s="6">
        <v>366</v>
      </c>
      <c r="D209" s="6">
        <v>348.1</v>
      </c>
      <c r="E209" s="6">
        <f t="shared" si="26"/>
        <v>95.109289617486354</v>
      </c>
      <c r="F209" s="6">
        <v>366</v>
      </c>
      <c r="G209" s="6">
        <v>348.1</v>
      </c>
      <c r="H209" s="6">
        <f t="shared" si="29"/>
        <v>95.109289617486354</v>
      </c>
      <c r="I209" s="29">
        <f t="shared" si="30"/>
        <v>-17.899999999999977</v>
      </c>
      <c r="J209" s="29">
        <f t="shared" si="31"/>
        <v>0</v>
      </c>
      <c r="K209" s="29">
        <f t="shared" si="32"/>
        <v>17.899999999999977</v>
      </c>
      <c r="L209" s="30">
        <v>0</v>
      </c>
      <c r="M209" s="31"/>
      <c r="N209" s="26"/>
      <c r="O209" s="30">
        <v>87.78767008231145</v>
      </c>
      <c r="P209" s="32">
        <v>100</v>
      </c>
      <c r="Q209" s="30">
        <v>73.308504034761015</v>
      </c>
      <c r="R209" s="30">
        <v>100</v>
      </c>
      <c r="S209" s="36"/>
      <c r="T209" s="31">
        <v>123.61931933971877</v>
      </c>
      <c r="U209" s="31">
        <v>109.51219512195121</v>
      </c>
      <c r="V209" s="30">
        <v>111.47540983606557</v>
      </c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</row>
    <row r="210" spans="1:62" x14ac:dyDescent="0.2">
      <c r="A210" s="28" t="s">
        <v>392</v>
      </c>
      <c r="B210" s="28" t="s">
        <v>393</v>
      </c>
      <c r="C210" s="6">
        <v>494</v>
      </c>
      <c r="D210" s="6">
        <v>497.8</v>
      </c>
      <c r="E210" s="6">
        <f t="shared" si="26"/>
        <v>100.76923076923077</v>
      </c>
      <c r="F210" s="6">
        <v>494</v>
      </c>
      <c r="G210" s="6">
        <v>497.8</v>
      </c>
      <c r="H210" s="6">
        <f t="shared" si="29"/>
        <v>100.76923076923077</v>
      </c>
      <c r="I210" s="29">
        <f t="shared" si="30"/>
        <v>3.8000000000000114</v>
      </c>
      <c r="J210" s="29">
        <f t="shared" si="31"/>
        <v>3.8000000000000114</v>
      </c>
      <c r="K210" s="29">
        <f t="shared" si="32"/>
        <v>0</v>
      </c>
      <c r="L210" s="30">
        <v>0</v>
      </c>
      <c r="M210" s="31"/>
      <c r="N210" s="26"/>
      <c r="O210" s="30">
        <v>134.24871087660392</v>
      </c>
      <c r="P210" s="32">
        <v>100</v>
      </c>
      <c r="Q210" s="30">
        <v>65.676567656765684</v>
      </c>
      <c r="R210" s="30">
        <v>262.5</v>
      </c>
      <c r="S210" s="36"/>
      <c r="T210" s="31">
        <v>466.53144016227179</v>
      </c>
      <c r="U210" s="31">
        <v>31.707317073170731</v>
      </c>
      <c r="V210" s="30">
        <v>71.527777777777786</v>
      </c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</row>
    <row r="211" spans="1:62" x14ac:dyDescent="0.2">
      <c r="A211" s="28" t="s">
        <v>394</v>
      </c>
      <c r="B211" s="28" t="s">
        <v>395</v>
      </c>
      <c r="C211" s="6">
        <v>2055</v>
      </c>
      <c r="D211" s="6">
        <v>2279.3000000000002</v>
      </c>
      <c r="E211" s="6">
        <f t="shared" si="26"/>
        <v>110.91484184914844</v>
      </c>
      <c r="F211" s="6">
        <v>2055</v>
      </c>
      <c r="G211" s="6">
        <v>2279.3000000000002</v>
      </c>
      <c r="H211" s="6">
        <f t="shared" si="29"/>
        <v>110.91484184914844</v>
      </c>
      <c r="I211" s="29">
        <f t="shared" si="30"/>
        <v>224.30000000000018</v>
      </c>
      <c r="J211" s="29">
        <f t="shared" si="31"/>
        <v>224.30000000000018</v>
      </c>
      <c r="K211" s="29">
        <f t="shared" si="32"/>
        <v>0</v>
      </c>
      <c r="L211" s="30">
        <v>130.50314465408806</v>
      </c>
      <c r="M211" s="31"/>
      <c r="N211" s="26"/>
      <c r="O211" s="30">
        <v>124.71762542684527</v>
      </c>
      <c r="P211" s="32">
        <v>100</v>
      </c>
      <c r="Q211" s="30">
        <v>163.36602671118533</v>
      </c>
      <c r="R211" s="30">
        <v>52.857142857142861</v>
      </c>
      <c r="S211" s="36"/>
      <c r="T211" s="31">
        <v>108.39041743935208</v>
      </c>
      <c r="U211" s="31">
        <v>46.341463414634148</v>
      </c>
      <c r="V211" s="30">
        <v>90.326481257557433</v>
      </c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</row>
    <row r="212" spans="1:62" x14ac:dyDescent="0.2">
      <c r="A212" s="28" t="s">
        <v>396</v>
      </c>
      <c r="B212" s="28" t="s">
        <v>397</v>
      </c>
      <c r="C212" s="6">
        <v>395</v>
      </c>
      <c r="D212" s="6">
        <v>451.7</v>
      </c>
      <c r="E212" s="6">
        <f t="shared" si="26"/>
        <v>114.35443037974684</v>
      </c>
      <c r="F212" s="6">
        <v>395</v>
      </c>
      <c r="G212" s="6">
        <v>451.7</v>
      </c>
      <c r="H212" s="6">
        <f t="shared" si="29"/>
        <v>114.35443037974684</v>
      </c>
      <c r="I212" s="29">
        <f t="shared" si="30"/>
        <v>56.699999999999989</v>
      </c>
      <c r="J212" s="29">
        <f t="shared" si="31"/>
        <v>56.699999999999989</v>
      </c>
      <c r="K212" s="29">
        <f t="shared" si="32"/>
        <v>0</v>
      </c>
      <c r="L212" s="30">
        <v>0</v>
      </c>
      <c r="M212" s="31"/>
      <c r="N212" s="26"/>
      <c r="O212" s="30">
        <v>80.372250423011849</v>
      </c>
      <c r="P212" s="32">
        <v>100</v>
      </c>
      <c r="Q212" s="30">
        <v>222.60536398467434</v>
      </c>
      <c r="R212" s="30">
        <v>363.63636363636363</v>
      </c>
      <c r="S212" s="36"/>
      <c r="T212" s="31">
        <v>296.0212201591512</v>
      </c>
      <c r="U212" s="31">
        <v>0</v>
      </c>
      <c r="V212" s="30">
        <v>100</v>
      </c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</row>
    <row r="213" spans="1:62" x14ac:dyDescent="0.2">
      <c r="A213" s="28" t="s">
        <v>398</v>
      </c>
      <c r="B213" s="28" t="s">
        <v>399</v>
      </c>
      <c r="C213" s="6">
        <v>86</v>
      </c>
      <c r="D213" s="6">
        <v>98.1</v>
      </c>
      <c r="E213" s="6">
        <f t="shared" si="26"/>
        <v>114.06976744186046</v>
      </c>
      <c r="F213" s="6">
        <v>86</v>
      </c>
      <c r="G213" s="6">
        <v>98.1</v>
      </c>
      <c r="H213" s="6">
        <f t="shared" si="29"/>
        <v>114.06976744186046</v>
      </c>
      <c r="I213" s="29">
        <f t="shared" si="30"/>
        <v>12.099999999999994</v>
      </c>
      <c r="J213" s="29">
        <f t="shared" si="31"/>
        <v>12.099999999999994</v>
      </c>
      <c r="K213" s="29">
        <f t="shared" si="32"/>
        <v>0</v>
      </c>
      <c r="L213" s="30">
        <v>0</v>
      </c>
      <c r="M213" s="31"/>
      <c r="N213" s="26"/>
      <c r="O213" s="30">
        <v>48.779028661554364</v>
      </c>
      <c r="P213" s="32">
        <v>100</v>
      </c>
      <c r="Q213" s="30">
        <v>202.56410256410254</v>
      </c>
      <c r="R213" s="30">
        <v>250</v>
      </c>
      <c r="S213" s="36"/>
      <c r="T213" s="31">
        <v>226.95883134130148</v>
      </c>
      <c r="U213" s="31">
        <v>25.609756097560975</v>
      </c>
      <c r="V213" s="30">
        <v>64.285714285714292</v>
      </c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</row>
    <row r="214" spans="1:62" ht="36" x14ac:dyDescent="0.2">
      <c r="A214" s="22" t="s">
        <v>400</v>
      </c>
      <c r="C214" s="23">
        <f>SUM(C215:C227)</f>
        <v>12023</v>
      </c>
      <c r="D214" s="23">
        <f>SUM(D215:D227)</f>
        <v>13375.199999999999</v>
      </c>
      <c r="E214" s="24">
        <f>IF(C214&gt;0,D214/C214*100,0)</f>
        <v>111.24677701072943</v>
      </c>
      <c r="F214" s="23">
        <f>SUM(F215:F227)</f>
        <v>12023</v>
      </c>
      <c r="G214" s="23">
        <f>SUM(G215:G227)</f>
        <v>13375.199999999999</v>
      </c>
      <c r="H214" s="23">
        <f t="shared" si="29"/>
        <v>111.24677701072943</v>
      </c>
      <c r="I214" s="23">
        <f>SUM(I215:I227)</f>
        <v>1352.1999999999998</v>
      </c>
      <c r="J214" s="23">
        <f>SUM(J215:J227)</f>
        <v>2385.3000000000002</v>
      </c>
      <c r="K214" s="23">
        <f>SUM(K215:K227)</f>
        <v>1033.1000000000004</v>
      </c>
      <c r="L214" s="26"/>
      <c r="M214" s="31"/>
      <c r="N214" s="26"/>
      <c r="O214" s="26"/>
      <c r="P214" s="35"/>
      <c r="Q214" s="26"/>
      <c r="R214" s="26"/>
      <c r="S214" s="36"/>
      <c r="T214" s="31"/>
      <c r="U214" s="31"/>
      <c r="V214" s="26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x14ac:dyDescent="0.2">
      <c r="A215" s="28" t="s">
        <v>401</v>
      </c>
      <c r="B215" s="28" t="s">
        <v>402</v>
      </c>
      <c r="C215" s="6">
        <v>59</v>
      </c>
      <c r="D215" s="6">
        <v>157.5</v>
      </c>
      <c r="E215" s="6">
        <f t="shared" ref="E215:E221" si="33">D215/C215*100</f>
        <v>266.94915254237287</v>
      </c>
      <c r="F215" s="6">
        <v>59</v>
      </c>
      <c r="G215" s="6">
        <v>157.5</v>
      </c>
      <c r="H215" s="6">
        <f t="shared" si="29"/>
        <v>266.94915254237287</v>
      </c>
      <c r="I215" s="29">
        <f t="shared" ref="I215:I227" si="34">G215-F215</f>
        <v>98.5</v>
      </c>
      <c r="J215" s="29">
        <f t="shared" si="31"/>
        <v>98.5</v>
      </c>
      <c r="K215" s="29">
        <f t="shared" si="32"/>
        <v>0</v>
      </c>
      <c r="L215" s="30">
        <v>0</v>
      </c>
      <c r="M215" s="31"/>
      <c r="N215" s="26"/>
      <c r="O215" s="30">
        <v>28.888888888888886</v>
      </c>
      <c r="P215" s="32">
        <v>100</v>
      </c>
      <c r="Q215" s="30">
        <v>103.06614104248797</v>
      </c>
      <c r="R215" s="30">
        <v>118.46341463414636</v>
      </c>
      <c r="S215" s="36"/>
      <c r="T215" s="31">
        <v>128.38618078561288</v>
      </c>
      <c r="U215" s="31">
        <v>47.608695652173907</v>
      </c>
      <c r="V215" s="30">
        <v>94.375</v>
      </c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</row>
    <row r="216" spans="1:62" x14ac:dyDescent="0.2">
      <c r="A216" s="28" t="s">
        <v>403</v>
      </c>
      <c r="B216" s="28" t="s">
        <v>404</v>
      </c>
      <c r="C216" s="6">
        <v>1389</v>
      </c>
      <c r="D216" s="6">
        <v>1015.4</v>
      </c>
      <c r="E216" s="6">
        <f t="shared" si="33"/>
        <v>73.102951763858897</v>
      </c>
      <c r="F216" s="6">
        <v>1389</v>
      </c>
      <c r="G216" s="6">
        <v>1015.4</v>
      </c>
      <c r="H216" s="6">
        <f t="shared" si="29"/>
        <v>73.102951763858897</v>
      </c>
      <c r="I216" s="29">
        <f t="shared" si="34"/>
        <v>-373.6</v>
      </c>
      <c r="J216" s="29">
        <f t="shared" si="31"/>
        <v>0</v>
      </c>
      <c r="K216" s="29">
        <f t="shared" si="32"/>
        <v>373.6</v>
      </c>
      <c r="L216" s="30">
        <v>0</v>
      </c>
      <c r="M216" s="31"/>
      <c r="N216" s="26"/>
      <c r="O216" s="30">
        <v>87.400714129563511</v>
      </c>
      <c r="P216" s="32">
        <v>100</v>
      </c>
      <c r="Q216" s="30">
        <v>57.543859649122794</v>
      </c>
      <c r="R216" s="30">
        <v>47.777777777777786</v>
      </c>
      <c r="S216" s="36"/>
      <c r="T216" s="31">
        <v>121.26869137178416</v>
      </c>
      <c r="U216" s="31">
        <v>92.173913043478265</v>
      </c>
      <c r="V216" s="30">
        <v>83.505154639175259</v>
      </c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</row>
    <row r="217" spans="1:62" x14ac:dyDescent="0.2">
      <c r="A217" s="28" t="s">
        <v>22</v>
      </c>
      <c r="B217" s="28" t="s">
        <v>405</v>
      </c>
      <c r="C217" s="6">
        <v>1173</v>
      </c>
      <c r="D217" s="6">
        <v>1747.3</v>
      </c>
      <c r="E217" s="6">
        <f t="shared" si="33"/>
        <v>148.95993179880648</v>
      </c>
      <c r="F217" s="6">
        <v>1173</v>
      </c>
      <c r="G217" s="6">
        <v>1747.3</v>
      </c>
      <c r="H217" s="6">
        <f t="shared" si="29"/>
        <v>148.95993179880648</v>
      </c>
      <c r="I217" s="29">
        <f t="shared" si="34"/>
        <v>574.29999999999995</v>
      </c>
      <c r="J217" s="29">
        <f t="shared" si="31"/>
        <v>574.29999999999995</v>
      </c>
      <c r="K217" s="29">
        <f t="shared" si="32"/>
        <v>0</v>
      </c>
      <c r="L217" s="30">
        <v>90.908209115445956</v>
      </c>
      <c r="M217" s="31"/>
      <c r="N217" s="26"/>
      <c r="O217" s="30">
        <v>118.29145728643218</v>
      </c>
      <c r="P217" s="32">
        <v>100</v>
      </c>
      <c r="Q217" s="30">
        <v>77.777777777777786</v>
      </c>
      <c r="R217" s="30">
        <v>117.51824817518248</v>
      </c>
      <c r="S217" s="36"/>
      <c r="T217" s="31">
        <v>153.3907219748238</v>
      </c>
      <c r="U217" s="31">
        <v>66.304347826086953</v>
      </c>
      <c r="V217" s="30">
        <v>81.25</v>
      </c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</row>
    <row r="218" spans="1:62" x14ac:dyDescent="0.2">
      <c r="A218" s="28" t="s">
        <v>406</v>
      </c>
      <c r="B218" s="28" t="s">
        <v>407</v>
      </c>
      <c r="C218" s="6">
        <v>855</v>
      </c>
      <c r="D218" s="6">
        <v>789.8</v>
      </c>
      <c r="E218" s="6">
        <f t="shared" si="33"/>
        <v>92.37426900584795</v>
      </c>
      <c r="F218" s="6">
        <v>855</v>
      </c>
      <c r="G218" s="6">
        <v>789.8</v>
      </c>
      <c r="H218" s="6">
        <f t="shared" si="29"/>
        <v>92.37426900584795</v>
      </c>
      <c r="I218" s="29">
        <f t="shared" si="34"/>
        <v>-65.200000000000045</v>
      </c>
      <c r="J218" s="29">
        <f t="shared" si="31"/>
        <v>0</v>
      </c>
      <c r="K218" s="29">
        <f t="shared" si="32"/>
        <v>65.200000000000045</v>
      </c>
      <c r="L218" s="30">
        <v>0</v>
      </c>
      <c r="M218" s="31"/>
      <c r="N218" s="26"/>
      <c r="O218" s="30">
        <v>40.814643151734153</v>
      </c>
      <c r="P218" s="32">
        <v>100</v>
      </c>
      <c r="Q218" s="30">
        <v>86</v>
      </c>
      <c r="R218" s="30">
        <v>163.82978723404256</v>
      </c>
      <c r="S218" s="36"/>
      <c r="T218" s="31">
        <v>125.98307176864752</v>
      </c>
      <c r="U218" s="31">
        <v>43.478260869565219</v>
      </c>
      <c r="V218" s="30">
        <v>99.122807017543863</v>
      </c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</row>
    <row r="219" spans="1:62" x14ac:dyDescent="0.2">
      <c r="A219" s="28" t="s">
        <v>408</v>
      </c>
      <c r="B219" s="28" t="s">
        <v>409</v>
      </c>
      <c r="C219" s="6">
        <v>87</v>
      </c>
      <c r="D219" s="6">
        <v>489.4</v>
      </c>
      <c r="E219" s="6">
        <f t="shared" si="33"/>
        <v>562.52873563218384</v>
      </c>
      <c r="F219" s="6">
        <v>87</v>
      </c>
      <c r="G219" s="6">
        <v>489.4</v>
      </c>
      <c r="H219" s="6">
        <f t="shared" si="29"/>
        <v>562.52873563218384</v>
      </c>
      <c r="I219" s="29">
        <f t="shared" si="34"/>
        <v>402.4</v>
      </c>
      <c r="J219" s="29">
        <f t="shared" si="31"/>
        <v>402.4</v>
      </c>
      <c r="K219" s="29">
        <f t="shared" si="32"/>
        <v>0</v>
      </c>
      <c r="L219" s="30">
        <v>120.40838489489528</v>
      </c>
      <c r="M219" s="31"/>
      <c r="N219" s="26"/>
      <c r="O219" s="30">
        <v>191.36729546906841</v>
      </c>
      <c r="P219" s="32">
        <v>100</v>
      </c>
      <c r="Q219" s="30">
        <v>131.6315850680312</v>
      </c>
      <c r="R219" s="30">
        <v>92.112676056338032</v>
      </c>
      <c r="S219" s="36"/>
      <c r="T219" s="31">
        <v>138.55737902091295</v>
      </c>
      <c r="U219" s="31">
        <v>67.391304347826093</v>
      </c>
      <c r="V219" s="30">
        <v>106.76923076923077</v>
      </c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</row>
    <row r="220" spans="1:62" x14ac:dyDescent="0.2">
      <c r="A220" s="28" t="s">
        <v>410</v>
      </c>
      <c r="B220" s="28" t="s">
        <v>411</v>
      </c>
      <c r="C220" s="6">
        <v>2275</v>
      </c>
      <c r="D220" s="6">
        <v>2756.3</v>
      </c>
      <c r="E220" s="6">
        <f t="shared" si="33"/>
        <v>121.15604395604396</v>
      </c>
      <c r="F220" s="6">
        <v>2275</v>
      </c>
      <c r="G220" s="6">
        <v>2756.3</v>
      </c>
      <c r="H220" s="6">
        <f t="shared" si="29"/>
        <v>121.15604395604396</v>
      </c>
      <c r="I220" s="29">
        <f t="shared" si="34"/>
        <v>481.30000000000018</v>
      </c>
      <c r="J220" s="29">
        <f t="shared" si="31"/>
        <v>481.30000000000018</v>
      </c>
      <c r="K220" s="29">
        <f t="shared" si="32"/>
        <v>0</v>
      </c>
      <c r="L220" s="30">
        <v>96.780135651692461</v>
      </c>
      <c r="M220" s="31"/>
      <c r="N220" s="26"/>
      <c r="O220" s="30">
        <v>106.79959689029657</v>
      </c>
      <c r="P220" s="32">
        <v>100</v>
      </c>
      <c r="Q220" s="30">
        <v>177.7777777777778</v>
      </c>
      <c r="R220" s="30">
        <v>184.93150684931507</v>
      </c>
      <c r="S220" s="36"/>
      <c r="T220" s="31">
        <v>139.89271282227159</v>
      </c>
      <c r="U220" s="31">
        <v>57.608695652173914</v>
      </c>
      <c r="V220" s="30">
        <v>100</v>
      </c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</row>
    <row r="221" spans="1:62" x14ac:dyDescent="0.2">
      <c r="A221" s="28" t="s">
        <v>412</v>
      </c>
      <c r="B221" s="28" t="s">
        <v>413</v>
      </c>
      <c r="C221" s="6">
        <v>975</v>
      </c>
      <c r="D221" s="6">
        <v>1528.9</v>
      </c>
      <c r="E221" s="6">
        <f t="shared" si="33"/>
        <v>156.81025641025641</v>
      </c>
      <c r="F221" s="6">
        <v>975</v>
      </c>
      <c r="G221" s="6">
        <v>1528.9</v>
      </c>
      <c r="H221" s="6">
        <f t="shared" si="29"/>
        <v>156.81025641025641</v>
      </c>
      <c r="I221" s="29">
        <f t="shared" si="34"/>
        <v>553.90000000000009</v>
      </c>
      <c r="J221" s="29">
        <f t="shared" si="31"/>
        <v>553.90000000000009</v>
      </c>
      <c r="K221" s="29">
        <f t="shared" si="32"/>
        <v>0</v>
      </c>
      <c r="L221" s="30">
        <v>113.01966750557941</v>
      </c>
      <c r="M221" s="31"/>
      <c r="N221" s="26"/>
      <c r="O221" s="30">
        <v>96.69806581861846</v>
      </c>
      <c r="P221" s="32">
        <v>100</v>
      </c>
      <c r="Q221" s="30">
        <v>149.08256880733944</v>
      </c>
      <c r="R221" s="30">
        <v>116.08695652173913</v>
      </c>
      <c r="S221" s="36"/>
      <c r="T221" s="31">
        <v>229.25639921240463</v>
      </c>
      <c r="U221" s="31">
        <v>60.65217391304347</v>
      </c>
      <c r="V221" s="30">
        <v>131.42857142857142</v>
      </c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</row>
    <row r="222" spans="1:62" x14ac:dyDescent="0.2">
      <c r="A222" s="28" t="s">
        <v>414</v>
      </c>
      <c r="B222" s="28" t="s">
        <v>415</v>
      </c>
      <c r="C222" s="6">
        <v>1787</v>
      </c>
      <c r="D222" s="6">
        <v>1525.8</v>
      </c>
      <c r="E222" s="6">
        <f t="shared" si="26"/>
        <v>85.383324006715171</v>
      </c>
      <c r="F222" s="6">
        <v>1787</v>
      </c>
      <c r="G222" s="6">
        <v>1525.8</v>
      </c>
      <c r="H222" s="6">
        <f t="shared" si="29"/>
        <v>85.383324006715171</v>
      </c>
      <c r="I222" s="29">
        <f t="shared" si="34"/>
        <v>-261.20000000000005</v>
      </c>
      <c r="J222" s="29">
        <f t="shared" si="31"/>
        <v>0</v>
      </c>
      <c r="K222" s="29">
        <f t="shared" si="32"/>
        <v>261.20000000000005</v>
      </c>
      <c r="L222" s="30">
        <v>145.75332754373215</v>
      </c>
      <c r="M222" s="31"/>
      <c r="N222" s="26"/>
      <c r="O222" s="30">
        <v>65.242044995779352</v>
      </c>
      <c r="P222" s="32">
        <v>100</v>
      </c>
      <c r="Q222" s="30">
        <v>32.361809045226131</v>
      </c>
      <c r="R222" s="30">
        <v>115.83333333333331</v>
      </c>
      <c r="S222" s="36"/>
      <c r="T222" s="31">
        <v>135.68617980879867</v>
      </c>
      <c r="U222" s="31">
        <v>55.217391304347821</v>
      </c>
      <c r="V222" s="30">
        <v>100</v>
      </c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</row>
    <row r="223" spans="1:62" x14ac:dyDescent="0.2">
      <c r="A223" s="28" t="s">
        <v>416</v>
      </c>
      <c r="B223" s="28" t="s">
        <v>417</v>
      </c>
      <c r="C223" s="6">
        <v>166</v>
      </c>
      <c r="D223" s="6">
        <v>336.4</v>
      </c>
      <c r="E223" s="6">
        <f t="shared" si="26"/>
        <v>202.65060240963854</v>
      </c>
      <c r="F223" s="6">
        <v>166</v>
      </c>
      <c r="G223" s="6">
        <v>336.4</v>
      </c>
      <c r="H223" s="6">
        <f t="shared" si="29"/>
        <v>202.65060240963854</v>
      </c>
      <c r="I223" s="29">
        <f t="shared" si="34"/>
        <v>170.39999999999998</v>
      </c>
      <c r="J223" s="29">
        <f t="shared" si="31"/>
        <v>170.39999999999998</v>
      </c>
      <c r="K223" s="29">
        <f t="shared" si="32"/>
        <v>0</v>
      </c>
      <c r="L223" s="30">
        <v>106.996389744879</v>
      </c>
      <c r="M223" s="31"/>
      <c r="N223" s="26"/>
      <c r="O223" s="30">
        <v>49.34243627269155</v>
      </c>
      <c r="P223" s="32">
        <v>100</v>
      </c>
      <c r="Q223" s="30">
        <v>88.345105953582234</v>
      </c>
      <c r="R223" s="30">
        <v>123.34562211981566</v>
      </c>
      <c r="S223" s="36"/>
      <c r="T223" s="31">
        <v>507.59805277424351</v>
      </c>
      <c r="U223" s="31">
        <v>123.2608695652174</v>
      </c>
      <c r="V223" s="30">
        <v>104.90196078431373</v>
      </c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</row>
    <row r="224" spans="1:62" x14ac:dyDescent="0.2">
      <c r="A224" s="28" t="s">
        <v>418</v>
      </c>
      <c r="B224" s="28" t="s">
        <v>419</v>
      </c>
      <c r="C224" s="6">
        <v>211</v>
      </c>
      <c r="D224" s="6">
        <v>112.3</v>
      </c>
      <c r="E224" s="6">
        <f t="shared" si="26"/>
        <v>53.222748815165879</v>
      </c>
      <c r="F224" s="6">
        <v>211</v>
      </c>
      <c r="G224" s="6">
        <v>112.3</v>
      </c>
      <c r="H224" s="6">
        <f t="shared" si="29"/>
        <v>53.222748815165879</v>
      </c>
      <c r="I224" s="29">
        <f t="shared" si="34"/>
        <v>-98.7</v>
      </c>
      <c r="J224" s="29">
        <f t="shared" si="31"/>
        <v>0</v>
      </c>
      <c r="K224" s="29">
        <f t="shared" si="32"/>
        <v>98.7</v>
      </c>
      <c r="L224" s="30">
        <v>0</v>
      </c>
      <c r="M224" s="31"/>
      <c r="N224" s="26"/>
      <c r="O224" s="30">
        <v>31.761922096832912</v>
      </c>
      <c r="P224" s="32">
        <v>100</v>
      </c>
      <c r="Q224" s="30">
        <v>0</v>
      </c>
      <c r="R224" s="30">
        <v>19.444444444444446</v>
      </c>
      <c r="S224" s="36"/>
      <c r="T224" s="31">
        <v>105.58380797396256</v>
      </c>
      <c r="U224" s="31">
        <v>134.34782608695653</v>
      </c>
      <c r="V224" s="30">
        <v>100</v>
      </c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</row>
    <row r="225" spans="1:62" x14ac:dyDescent="0.2">
      <c r="A225" s="28" t="s">
        <v>420</v>
      </c>
      <c r="B225" s="28" t="s">
        <v>421</v>
      </c>
      <c r="C225" s="6">
        <v>1488</v>
      </c>
      <c r="D225" s="6">
        <v>1253.5999999999999</v>
      </c>
      <c r="E225" s="6">
        <f t="shared" si="26"/>
        <v>84.247311827956977</v>
      </c>
      <c r="F225" s="6">
        <v>1488</v>
      </c>
      <c r="G225" s="6">
        <v>1253.5999999999999</v>
      </c>
      <c r="H225" s="6">
        <f t="shared" si="29"/>
        <v>84.247311827956977</v>
      </c>
      <c r="I225" s="29">
        <f t="shared" si="34"/>
        <v>-234.40000000000009</v>
      </c>
      <c r="J225" s="29">
        <f t="shared" si="31"/>
        <v>0</v>
      </c>
      <c r="K225" s="29">
        <f t="shared" si="32"/>
        <v>234.40000000000009</v>
      </c>
      <c r="L225" s="30">
        <v>0</v>
      </c>
      <c r="M225" s="31"/>
      <c r="N225" s="26"/>
      <c r="O225" s="30">
        <v>78.588600985939436</v>
      </c>
      <c r="P225" s="32">
        <v>100</v>
      </c>
      <c r="Q225" s="30">
        <v>81.297297297297305</v>
      </c>
      <c r="R225" s="30">
        <v>88.993352895382955</v>
      </c>
      <c r="S225" s="36"/>
      <c r="T225" s="31">
        <v>184.61362072919053</v>
      </c>
      <c r="U225" s="31">
        <v>0</v>
      </c>
      <c r="V225" s="30">
        <v>101.30890052356021</v>
      </c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</row>
    <row r="226" spans="1:62" x14ac:dyDescent="0.2">
      <c r="A226" s="28" t="s">
        <v>422</v>
      </c>
      <c r="B226" s="28" t="s">
        <v>423</v>
      </c>
      <c r="C226" s="6">
        <v>925</v>
      </c>
      <c r="D226" s="6">
        <v>1015.4</v>
      </c>
      <c r="E226" s="6">
        <f t="shared" si="26"/>
        <v>109.77297297297297</v>
      </c>
      <c r="F226" s="6">
        <v>925</v>
      </c>
      <c r="G226" s="6">
        <v>1015.4</v>
      </c>
      <c r="H226" s="6">
        <f t="shared" si="29"/>
        <v>109.77297297297297</v>
      </c>
      <c r="I226" s="29">
        <f t="shared" si="34"/>
        <v>90.399999999999977</v>
      </c>
      <c r="J226" s="29">
        <f t="shared" si="31"/>
        <v>90.399999999999977</v>
      </c>
      <c r="K226" s="29">
        <f t="shared" si="32"/>
        <v>0</v>
      </c>
      <c r="L226" s="30">
        <v>0</v>
      </c>
      <c r="M226" s="31"/>
      <c r="N226" s="26"/>
      <c r="O226" s="30">
        <v>144.9872314195139</v>
      </c>
      <c r="P226" s="32">
        <v>100</v>
      </c>
      <c r="Q226" s="30">
        <v>93.227906976744194</v>
      </c>
      <c r="R226" s="30">
        <v>98.224852071005927</v>
      </c>
      <c r="S226" s="36"/>
      <c r="T226" s="31">
        <v>162.66815103441877</v>
      </c>
      <c r="U226" s="31">
        <v>59.782608695652172</v>
      </c>
      <c r="V226" s="30">
        <v>100</v>
      </c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</row>
    <row r="227" spans="1:62" x14ac:dyDescent="0.2">
      <c r="A227" s="28" t="s">
        <v>424</v>
      </c>
      <c r="B227" s="28" t="s">
        <v>425</v>
      </c>
      <c r="C227" s="6">
        <v>633</v>
      </c>
      <c r="D227" s="6">
        <v>647.1</v>
      </c>
      <c r="E227" s="6">
        <f t="shared" si="26"/>
        <v>102.22748815165876</v>
      </c>
      <c r="F227" s="6">
        <v>633</v>
      </c>
      <c r="G227" s="6">
        <v>647.1</v>
      </c>
      <c r="H227" s="6">
        <f t="shared" si="29"/>
        <v>102.22748815165876</v>
      </c>
      <c r="I227" s="29">
        <f t="shared" si="34"/>
        <v>14.100000000000023</v>
      </c>
      <c r="J227" s="29">
        <f t="shared" si="31"/>
        <v>14.100000000000023</v>
      </c>
      <c r="K227" s="29">
        <f t="shared" si="32"/>
        <v>0</v>
      </c>
      <c r="L227" s="30">
        <v>0</v>
      </c>
      <c r="M227" s="31"/>
      <c r="N227" s="26"/>
      <c r="O227" s="30">
        <v>74.600995366397811</v>
      </c>
      <c r="P227" s="32">
        <v>100</v>
      </c>
      <c r="Q227" s="30">
        <v>117.48031496062994</v>
      </c>
      <c r="R227" s="30">
        <v>132.58426966292134</v>
      </c>
      <c r="S227" s="36"/>
      <c r="T227" s="31">
        <v>116.18798955613576</v>
      </c>
      <c r="U227" s="31">
        <v>97.391304347826079</v>
      </c>
      <c r="V227" s="30">
        <v>100</v>
      </c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</row>
    <row r="228" spans="1:62" ht="36" x14ac:dyDescent="0.2">
      <c r="A228" s="22" t="s">
        <v>426</v>
      </c>
      <c r="C228" s="23">
        <f>SUM(C229:C237)</f>
        <v>9749</v>
      </c>
      <c r="D228" s="23">
        <f>SUM(D229:D237)</f>
        <v>11085.6</v>
      </c>
      <c r="E228" s="24">
        <f>IF(C228&gt;0,D228/C228*100,0)</f>
        <v>113.71012411529389</v>
      </c>
      <c r="F228" s="23">
        <f>SUM(F229:F237)</f>
        <v>9749</v>
      </c>
      <c r="G228" s="23">
        <f>SUM(G229:G237)</f>
        <v>11085.6</v>
      </c>
      <c r="H228" s="23">
        <f t="shared" si="29"/>
        <v>113.71012411529389</v>
      </c>
      <c r="I228" s="23">
        <f>SUM(I229:I237)</f>
        <v>1336.6000000000001</v>
      </c>
      <c r="J228" s="23">
        <f>SUM(J229:J237)</f>
        <v>1614.3000000000002</v>
      </c>
      <c r="K228" s="23">
        <f>SUM(K229:K237)</f>
        <v>277.7</v>
      </c>
      <c r="L228" s="26"/>
      <c r="M228" s="31"/>
      <c r="N228" s="26"/>
      <c r="O228" s="26"/>
      <c r="P228" s="35"/>
      <c r="Q228" s="26"/>
      <c r="R228" s="26"/>
      <c r="S228" s="36"/>
      <c r="T228" s="31"/>
      <c r="U228" s="31"/>
      <c r="V228" s="26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x14ac:dyDescent="0.2">
      <c r="A229" s="28" t="s">
        <v>427</v>
      </c>
      <c r="B229" s="28" t="s">
        <v>428</v>
      </c>
      <c r="C229" s="6">
        <v>744</v>
      </c>
      <c r="D229" s="6">
        <v>466.3</v>
      </c>
      <c r="E229" s="6">
        <f t="shared" ref="E229:E234" si="35">D229/C229*100</f>
        <v>62.674731182795696</v>
      </c>
      <c r="F229" s="6">
        <v>744</v>
      </c>
      <c r="G229" s="6">
        <v>466.3</v>
      </c>
      <c r="H229" s="6">
        <f t="shared" si="29"/>
        <v>62.674731182795696</v>
      </c>
      <c r="I229" s="29">
        <f t="shared" ref="I229:I237" si="36">G229-F229</f>
        <v>-277.7</v>
      </c>
      <c r="J229" s="29">
        <f t="shared" si="31"/>
        <v>0</v>
      </c>
      <c r="K229" s="29">
        <f t="shared" si="32"/>
        <v>277.7</v>
      </c>
      <c r="L229" s="30">
        <v>0</v>
      </c>
      <c r="M229" s="31"/>
      <c r="N229" s="26"/>
      <c r="O229" s="30">
        <v>29.632152588555861</v>
      </c>
      <c r="P229" s="32">
        <v>100</v>
      </c>
      <c r="Q229" s="30">
        <v>2</v>
      </c>
      <c r="R229" s="30">
        <v>34.042553191489368</v>
      </c>
      <c r="S229" s="36"/>
      <c r="T229" s="31">
        <v>103.67272727272727</v>
      </c>
      <c r="U229" s="31">
        <v>106.41509433962264</v>
      </c>
      <c r="V229" s="30">
        <v>98.701298701298697</v>
      </c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</row>
    <row r="230" spans="1:62" x14ac:dyDescent="0.2">
      <c r="A230" s="28" t="s">
        <v>284</v>
      </c>
      <c r="B230" s="28" t="s">
        <v>285</v>
      </c>
      <c r="C230" s="6">
        <v>1156</v>
      </c>
      <c r="D230" s="6">
        <v>1370.9</v>
      </c>
      <c r="E230" s="6">
        <f t="shared" si="35"/>
        <v>118.58996539792388</v>
      </c>
      <c r="F230" s="6">
        <v>1156</v>
      </c>
      <c r="G230" s="6">
        <v>1370.9</v>
      </c>
      <c r="H230" s="6">
        <f t="shared" si="29"/>
        <v>118.58996539792388</v>
      </c>
      <c r="I230" s="29">
        <f t="shared" si="36"/>
        <v>214.90000000000009</v>
      </c>
      <c r="J230" s="29">
        <f t="shared" si="31"/>
        <v>214.90000000000009</v>
      </c>
      <c r="K230" s="29">
        <f t="shared" si="32"/>
        <v>0</v>
      </c>
      <c r="L230" s="30">
        <v>0</v>
      </c>
      <c r="M230" s="31"/>
      <c r="N230" s="26"/>
      <c r="O230" s="30">
        <v>169.99722838137475</v>
      </c>
      <c r="P230" s="32">
        <v>100</v>
      </c>
      <c r="Q230" s="30">
        <v>156.91056910569105</v>
      </c>
      <c r="R230" s="30">
        <v>109.92487149070782</v>
      </c>
      <c r="S230" s="36"/>
      <c r="T230" s="31">
        <v>119.47562097516101</v>
      </c>
      <c r="U230" s="31">
        <v>75.660377358490578</v>
      </c>
      <c r="V230" s="30">
        <v>116.45569620253164</v>
      </c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</row>
    <row r="231" spans="1:62" x14ac:dyDescent="0.2">
      <c r="A231" s="28" t="s">
        <v>429</v>
      </c>
      <c r="B231" s="28" t="s">
        <v>430</v>
      </c>
      <c r="C231" s="6">
        <v>1134</v>
      </c>
      <c r="D231" s="6">
        <v>1208.0999999999999</v>
      </c>
      <c r="E231" s="6">
        <f t="shared" si="35"/>
        <v>106.53439153439153</v>
      </c>
      <c r="F231" s="6">
        <v>1134</v>
      </c>
      <c r="G231" s="6">
        <v>1208.0999999999999</v>
      </c>
      <c r="H231" s="6">
        <f t="shared" si="29"/>
        <v>106.53439153439153</v>
      </c>
      <c r="I231" s="29">
        <f t="shared" si="36"/>
        <v>74.099999999999909</v>
      </c>
      <c r="J231" s="29">
        <f t="shared" si="31"/>
        <v>74.099999999999909</v>
      </c>
      <c r="K231" s="29">
        <f t="shared" si="32"/>
        <v>0</v>
      </c>
      <c r="L231" s="30">
        <v>0</v>
      </c>
      <c r="M231" s="31"/>
      <c r="N231" s="26"/>
      <c r="O231" s="30">
        <v>218.20250284414109</v>
      </c>
      <c r="P231" s="32">
        <v>100</v>
      </c>
      <c r="Q231" s="30">
        <v>118.85906040268456</v>
      </c>
      <c r="R231" s="30">
        <v>48.275997409580626</v>
      </c>
      <c r="S231" s="36"/>
      <c r="T231" s="31">
        <v>109.92307692307692</v>
      </c>
      <c r="U231" s="31">
        <v>95.660377358490564</v>
      </c>
      <c r="V231" s="30">
        <v>109.34959349593495</v>
      </c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</row>
    <row r="232" spans="1:62" x14ac:dyDescent="0.2">
      <c r="A232" s="28" t="s">
        <v>431</v>
      </c>
      <c r="B232" s="28" t="s">
        <v>432</v>
      </c>
      <c r="C232" s="6">
        <v>945</v>
      </c>
      <c r="D232" s="6">
        <v>1165.8</v>
      </c>
      <c r="E232" s="6">
        <f t="shared" si="35"/>
        <v>123.36507936507937</v>
      </c>
      <c r="F232" s="6">
        <v>945</v>
      </c>
      <c r="G232" s="6">
        <v>1165.8</v>
      </c>
      <c r="H232" s="6">
        <f t="shared" si="29"/>
        <v>123.36507936507937</v>
      </c>
      <c r="I232" s="29">
        <f t="shared" si="36"/>
        <v>220.79999999999995</v>
      </c>
      <c r="J232" s="29">
        <f t="shared" si="31"/>
        <v>220.79999999999995</v>
      </c>
      <c r="K232" s="29">
        <f t="shared" si="32"/>
        <v>0</v>
      </c>
      <c r="L232" s="30">
        <v>0</v>
      </c>
      <c r="M232" s="31"/>
      <c r="N232" s="26"/>
      <c r="O232" s="30">
        <v>100.88792561001189</v>
      </c>
      <c r="P232" s="32">
        <v>100</v>
      </c>
      <c r="Q232" s="30">
        <v>324.6073298429319</v>
      </c>
      <c r="R232" s="30">
        <v>105.4945054945055</v>
      </c>
      <c r="S232" s="36"/>
      <c r="T232" s="31">
        <v>134.96052631578948</v>
      </c>
      <c r="U232" s="31">
        <v>86.037735849056602</v>
      </c>
      <c r="V232" s="30">
        <v>82.558139534883722</v>
      </c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</row>
    <row r="233" spans="1:62" x14ac:dyDescent="0.2">
      <c r="A233" s="28" t="s">
        <v>433</v>
      </c>
      <c r="B233" s="28" t="s">
        <v>434</v>
      </c>
      <c r="C233" s="6">
        <v>37</v>
      </c>
      <c r="D233" s="6">
        <v>224.2</v>
      </c>
      <c r="E233" s="6">
        <f t="shared" si="35"/>
        <v>605.94594594594594</v>
      </c>
      <c r="F233" s="6">
        <v>37</v>
      </c>
      <c r="G233" s="6">
        <v>224.2</v>
      </c>
      <c r="H233" s="6">
        <f t="shared" si="29"/>
        <v>605.94594594594594</v>
      </c>
      <c r="I233" s="29">
        <f t="shared" si="36"/>
        <v>187.2</v>
      </c>
      <c r="J233" s="29">
        <f t="shared" si="31"/>
        <v>187.2</v>
      </c>
      <c r="K233" s="29">
        <f t="shared" si="32"/>
        <v>0</v>
      </c>
      <c r="L233" s="30">
        <v>124.76878048780489</v>
      </c>
      <c r="M233" s="31"/>
      <c r="N233" s="26"/>
      <c r="O233" s="30">
        <v>49.917661289147325</v>
      </c>
      <c r="P233" s="32">
        <v>100</v>
      </c>
      <c r="Q233" s="30">
        <v>16.03053435114504</v>
      </c>
      <c r="R233" s="30">
        <v>139.56137852463686</v>
      </c>
      <c r="S233" s="36"/>
      <c r="T233" s="31">
        <v>119.34831460674158</v>
      </c>
      <c r="U233" s="31">
        <v>70.754716981132077</v>
      </c>
      <c r="V233" s="30">
        <v>100</v>
      </c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</row>
    <row r="234" spans="1:62" x14ac:dyDescent="0.2">
      <c r="A234" s="28" t="s">
        <v>435</v>
      </c>
      <c r="B234" s="28" t="s">
        <v>436</v>
      </c>
      <c r="C234" s="6">
        <v>1490</v>
      </c>
      <c r="D234" s="6">
        <v>1504.7</v>
      </c>
      <c r="E234" s="6">
        <f t="shared" si="35"/>
        <v>100.98657718120805</v>
      </c>
      <c r="F234" s="6">
        <v>1490</v>
      </c>
      <c r="G234" s="6">
        <v>1504.7</v>
      </c>
      <c r="H234" s="6">
        <f t="shared" si="29"/>
        <v>100.98657718120805</v>
      </c>
      <c r="I234" s="29">
        <f t="shared" si="36"/>
        <v>14.700000000000045</v>
      </c>
      <c r="J234" s="29">
        <f t="shared" si="31"/>
        <v>14.700000000000045</v>
      </c>
      <c r="K234" s="29">
        <f t="shared" si="32"/>
        <v>0</v>
      </c>
      <c r="L234" s="30">
        <v>87.480423890132812</v>
      </c>
      <c r="M234" s="31"/>
      <c r="N234" s="26"/>
      <c r="O234" s="30">
        <v>132.19517305750804</v>
      </c>
      <c r="P234" s="32">
        <v>100</v>
      </c>
      <c r="Q234" s="30">
        <v>100</v>
      </c>
      <c r="R234" s="30">
        <v>100</v>
      </c>
      <c r="S234" s="36"/>
      <c r="T234" s="31">
        <v>142.49391912435391</v>
      </c>
      <c r="U234" s="31">
        <v>53.20754716981132</v>
      </c>
      <c r="V234" s="30">
        <v>100</v>
      </c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</row>
    <row r="235" spans="1:62" x14ac:dyDescent="0.2">
      <c r="A235" s="28" t="s">
        <v>437</v>
      </c>
      <c r="B235" s="28" t="s">
        <v>438</v>
      </c>
      <c r="C235" s="6">
        <v>377</v>
      </c>
      <c r="D235" s="6">
        <v>501.3</v>
      </c>
      <c r="E235" s="6">
        <f t="shared" si="26"/>
        <v>132.97082228116713</v>
      </c>
      <c r="F235" s="6">
        <v>377</v>
      </c>
      <c r="G235" s="6">
        <v>501.3</v>
      </c>
      <c r="H235" s="6">
        <f t="shared" si="29"/>
        <v>132.97082228116713</v>
      </c>
      <c r="I235" s="29">
        <f t="shared" si="36"/>
        <v>124.30000000000001</v>
      </c>
      <c r="J235" s="29">
        <f t="shared" si="31"/>
        <v>124.30000000000001</v>
      </c>
      <c r="K235" s="29">
        <f t="shared" si="32"/>
        <v>0</v>
      </c>
      <c r="L235" s="30">
        <v>0</v>
      </c>
      <c r="M235" s="31"/>
      <c r="N235" s="26"/>
      <c r="O235" s="30">
        <v>56.146850791512293</v>
      </c>
      <c r="P235" s="32">
        <v>100</v>
      </c>
      <c r="Q235" s="30">
        <v>91.340940357692006</v>
      </c>
      <c r="R235" s="30">
        <v>72.058105819194452</v>
      </c>
      <c r="S235" s="36"/>
      <c r="T235" s="31">
        <v>105.48076923076923</v>
      </c>
      <c r="U235" s="31">
        <v>50.188679245283019</v>
      </c>
      <c r="V235" s="30">
        <v>98.160919540229884</v>
      </c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</row>
    <row r="236" spans="1:62" x14ac:dyDescent="0.2">
      <c r="A236" s="28" t="s">
        <v>439</v>
      </c>
      <c r="B236" s="28" t="s">
        <v>440</v>
      </c>
      <c r="C236" s="6">
        <v>1149</v>
      </c>
      <c r="D236" s="6">
        <v>1378.4</v>
      </c>
      <c r="E236" s="6">
        <f t="shared" si="26"/>
        <v>119.96518711923412</v>
      </c>
      <c r="F236" s="6">
        <v>1149</v>
      </c>
      <c r="G236" s="6">
        <v>1378.4</v>
      </c>
      <c r="H236" s="6">
        <f t="shared" si="29"/>
        <v>119.96518711923412</v>
      </c>
      <c r="I236" s="29">
        <f t="shared" si="36"/>
        <v>229.40000000000009</v>
      </c>
      <c r="J236" s="29">
        <f t="shared" si="31"/>
        <v>229.40000000000009</v>
      </c>
      <c r="K236" s="29">
        <f t="shared" si="32"/>
        <v>0</v>
      </c>
      <c r="L236" s="30">
        <v>0</v>
      </c>
      <c r="M236" s="31"/>
      <c r="N236" s="26"/>
      <c r="O236" s="30">
        <v>509.13962187847534</v>
      </c>
      <c r="P236" s="32">
        <v>100</v>
      </c>
      <c r="Q236" s="30">
        <v>0</v>
      </c>
      <c r="R236" s="30">
        <v>143.45696291112665</v>
      </c>
      <c r="S236" s="36"/>
      <c r="T236" s="31">
        <v>182.38260869565218</v>
      </c>
      <c r="U236" s="31">
        <v>70.754716981132077</v>
      </c>
      <c r="V236" s="30">
        <v>94.594594594594597</v>
      </c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</row>
    <row r="237" spans="1:62" x14ac:dyDescent="0.2">
      <c r="A237" s="28" t="s">
        <v>441</v>
      </c>
      <c r="B237" s="28" t="s">
        <v>442</v>
      </c>
      <c r="C237" s="6">
        <v>2717</v>
      </c>
      <c r="D237" s="6">
        <v>3265.9</v>
      </c>
      <c r="E237" s="6">
        <f t="shared" si="26"/>
        <v>120.20242914979758</v>
      </c>
      <c r="F237" s="6">
        <v>2717</v>
      </c>
      <c r="G237" s="6">
        <v>3265.9</v>
      </c>
      <c r="H237" s="6">
        <f t="shared" si="29"/>
        <v>120.20242914979758</v>
      </c>
      <c r="I237" s="29">
        <f t="shared" si="36"/>
        <v>548.90000000000009</v>
      </c>
      <c r="J237" s="29">
        <f t="shared" si="31"/>
        <v>548.90000000000009</v>
      </c>
      <c r="K237" s="29">
        <f t="shared" si="32"/>
        <v>0</v>
      </c>
      <c r="L237" s="30">
        <v>150.72163323782237</v>
      </c>
      <c r="M237" s="31"/>
      <c r="N237" s="26"/>
      <c r="O237" s="30">
        <v>130.38817277458028</v>
      </c>
      <c r="P237" s="32">
        <v>100</v>
      </c>
      <c r="Q237" s="30">
        <v>48</v>
      </c>
      <c r="R237" s="30">
        <v>194.19087136929457</v>
      </c>
      <c r="S237" s="36"/>
      <c r="T237" s="31">
        <v>106.48281016442451</v>
      </c>
      <c r="U237" s="31">
        <v>67.924528301886795</v>
      </c>
      <c r="V237" s="30">
        <v>113.10679611650485</v>
      </c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</row>
    <row r="238" spans="1:62" ht="36" x14ac:dyDescent="0.2">
      <c r="A238" s="22" t="s">
        <v>443</v>
      </c>
      <c r="C238" s="23">
        <f>SUM(C239:C246)</f>
        <v>8118</v>
      </c>
      <c r="D238" s="23">
        <f>SUM(D239:D246)</f>
        <v>9358.2000000000007</v>
      </c>
      <c r="E238" s="24">
        <f>IF(C238&gt;0,D238/C238*100,0)</f>
        <v>115.27716186252772</v>
      </c>
      <c r="F238" s="23">
        <f>SUM(F239:F246)</f>
        <v>8118</v>
      </c>
      <c r="G238" s="23">
        <f>SUM(G239:G246)</f>
        <v>9358.2000000000007</v>
      </c>
      <c r="H238" s="23">
        <f t="shared" si="29"/>
        <v>115.27716186252772</v>
      </c>
      <c r="I238" s="23">
        <f>SUM(I239:I246)</f>
        <v>1240.2</v>
      </c>
      <c r="J238" s="23">
        <f>SUM(J239:J246)</f>
        <v>1661.2</v>
      </c>
      <c r="K238" s="23">
        <f>SUM(K239:K246)</f>
        <v>421.00000000000006</v>
      </c>
      <c r="L238" s="26"/>
      <c r="M238" s="31"/>
      <c r="N238" s="26"/>
      <c r="O238" s="26"/>
      <c r="P238" s="35"/>
      <c r="Q238" s="26"/>
      <c r="R238" s="26"/>
      <c r="S238" s="36"/>
      <c r="T238" s="31"/>
      <c r="U238" s="31"/>
      <c r="V238" s="26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x14ac:dyDescent="0.2">
      <c r="A239" s="28" t="s">
        <v>444</v>
      </c>
      <c r="B239" s="28" t="s">
        <v>445</v>
      </c>
      <c r="C239" s="6">
        <v>430</v>
      </c>
      <c r="D239" s="6">
        <v>451.1</v>
      </c>
      <c r="E239" s="6">
        <f t="shared" si="26"/>
        <v>104.90697674418605</v>
      </c>
      <c r="F239" s="6">
        <v>430</v>
      </c>
      <c r="G239" s="6">
        <v>451.1</v>
      </c>
      <c r="H239" s="6">
        <f t="shared" si="29"/>
        <v>104.90697674418605</v>
      </c>
      <c r="I239" s="29">
        <f t="shared" ref="I239:I246" si="37">G239-F239</f>
        <v>21.100000000000023</v>
      </c>
      <c r="J239" s="29">
        <f t="shared" si="31"/>
        <v>21.100000000000023</v>
      </c>
      <c r="K239" s="29">
        <f t="shared" si="32"/>
        <v>0</v>
      </c>
      <c r="L239" s="30">
        <v>0</v>
      </c>
      <c r="M239" s="31"/>
      <c r="N239" s="26"/>
      <c r="O239" s="30">
        <v>62.638910627641252</v>
      </c>
      <c r="P239" s="32">
        <v>100</v>
      </c>
      <c r="Q239" s="30">
        <v>39.867424242424235</v>
      </c>
      <c r="R239" s="30">
        <v>156.43153526970954</v>
      </c>
      <c r="S239" s="36"/>
      <c r="T239" s="31">
        <v>297.92746113989637</v>
      </c>
      <c r="U239" s="31">
        <v>0</v>
      </c>
      <c r="V239" s="30">
        <v>90</v>
      </c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</row>
    <row r="240" spans="1:62" x14ac:dyDescent="0.2">
      <c r="A240" s="28" t="s">
        <v>446</v>
      </c>
      <c r="B240" s="28" t="s">
        <v>447</v>
      </c>
      <c r="C240" s="6">
        <v>409</v>
      </c>
      <c r="D240" s="6">
        <v>449.2</v>
      </c>
      <c r="E240" s="6">
        <f t="shared" ref="E240:E303" si="38">D240/C240*100</f>
        <v>109.82885085574571</v>
      </c>
      <c r="F240" s="6">
        <v>409</v>
      </c>
      <c r="G240" s="6">
        <v>449.2</v>
      </c>
      <c r="H240" s="6">
        <f t="shared" si="29"/>
        <v>109.82885085574571</v>
      </c>
      <c r="I240" s="29">
        <f t="shared" si="37"/>
        <v>40.199999999999989</v>
      </c>
      <c r="J240" s="29">
        <f t="shared" si="31"/>
        <v>40.199999999999989</v>
      </c>
      <c r="K240" s="29">
        <f t="shared" si="32"/>
        <v>0</v>
      </c>
      <c r="L240" s="30">
        <v>0</v>
      </c>
      <c r="M240" s="31"/>
      <c r="N240" s="26"/>
      <c r="O240" s="30">
        <v>83.485055378546505</v>
      </c>
      <c r="P240" s="32">
        <v>100</v>
      </c>
      <c r="Q240" s="30">
        <v>146.49625385632439</v>
      </c>
      <c r="R240" s="30">
        <v>63.44086021505376</v>
      </c>
      <c r="S240" s="36"/>
      <c r="T240" s="31">
        <v>154.08905043162201</v>
      </c>
      <c r="U240" s="31">
        <v>231</v>
      </c>
      <c r="V240" s="30">
        <v>99.315068493150676</v>
      </c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</row>
    <row r="241" spans="1:62" x14ac:dyDescent="0.2">
      <c r="A241" s="28" t="s">
        <v>448</v>
      </c>
      <c r="B241" s="28" t="s">
        <v>449</v>
      </c>
      <c r="C241" s="6">
        <v>1534</v>
      </c>
      <c r="D241" s="6">
        <v>1964.8</v>
      </c>
      <c r="E241" s="6">
        <f t="shared" si="38"/>
        <v>128.08344198174706</v>
      </c>
      <c r="F241" s="6">
        <v>1534</v>
      </c>
      <c r="G241" s="6">
        <v>1964.8</v>
      </c>
      <c r="H241" s="6">
        <f t="shared" si="29"/>
        <v>128.08344198174706</v>
      </c>
      <c r="I241" s="29">
        <f t="shared" si="37"/>
        <v>430.79999999999995</v>
      </c>
      <c r="J241" s="29">
        <f t="shared" si="31"/>
        <v>430.79999999999995</v>
      </c>
      <c r="K241" s="29">
        <f t="shared" si="32"/>
        <v>0</v>
      </c>
      <c r="L241" s="30">
        <v>0</v>
      </c>
      <c r="M241" s="31"/>
      <c r="N241" s="26"/>
      <c r="O241" s="30">
        <v>75.207261724659602</v>
      </c>
      <c r="P241" s="32">
        <v>100</v>
      </c>
      <c r="Q241" s="30">
        <v>168.38183108587651</v>
      </c>
      <c r="R241" s="30">
        <v>258.69565217391306</v>
      </c>
      <c r="S241" s="36"/>
      <c r="T241" s="31">
        <v>234.36038514442913</v>
      </c>
      <c r="U241" s="31">
        <v>484.99999999999994</v>
      </c>
      <c r="V241" s="30">
        <v>104.4776119402985</v>
      </c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</row>
    <row r="242" spans="1:62" x14ac:dyDescent="0.2">
      <c r="A242" s="28" t="s">
        <v>450</v>
      </c>
      <c r="B242" s="28" t="s">
        <v>451</v>
      </c>
      <c r="C242" s="6">
        <v>1083</v>
      </c>
      <c r="D242" s="6">
        <v>1321.9</v>
      </c>
      <c r="E242" s="6">
        <f t="shared" si="38"/>
        <v>122.05909510618653</v>
      </c>
      <c r="F242" s="6">
        <v>1083</v>
      </c>
      <c r="G242" s="6">
        <v>1321.9</v>
      </c>
      <c r="H242" s="6">
        <f t="shared" si="29"/>
        <v>122.05909510618653</v>
      </c>
      <c r="I242" s="29">
        <f t="shared" si="37"/>
        <v>238.90000000000009</v>
      </c>
      <c r="J242" s="29">
        <f t="shared" si="31"/>
        <v>238.90000000000009</v>
      </c>
      <c r="K242" s="29">
        <f t="shared" si="32"/>
        <v>0</v>
      </c>
      <c r="L242" s="30">
        <v>211.42593162919616</v>
      </c>
      <c r="M242" s="31"/>
      <c r="N242" s="26"/>
      <c r="O242" s="30">
        <v>97.975332655497112</v>
      </c>
      <c r="P242" s="32">
        <v>100</v>
      </c>
      <c r="Q242" s="30">
        <v>103.73778033352501</v>
      </c>
      <c r="R242" s="30">
        <v>229.61783439490446</v>
      </c>
      <c r="S242" s="36"/>
      <c r="T242" s="31">
        <v>196.84030133171478</v>
      </c>
      <c r="U242" s="31">
        <v>38.918918918918919</v>
      </c>
      <c r="V242" s="30">
        <v>75.446428571428569</v>
      </c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</row>
    <row r="243" spans="1:62" x14ac:dyDescent="0.2">
      <c r="A243" s="28" t="s">
        <v>452</v>
      </c>
      <c r="B243" s="28" t="s">
        <v>453</v>
      </c>
      <c r="C243" s="6">
        <v>549</v>
      </c>
      <c r="D243" s="6">
        <v>412.7</v>
      </c>
      <c r="E243" s="6">
        <f t="shared" si="38"/>
        <v>75.173041894353361</v>
      </c>
      <c r="F243" s="6">
        <v>549</v>
      </c>
      <c r="G243" s="6">
        <v>412.7</v>
      </c>
      <c r="H243" s="6">
        <f t="shared" si="29"/>
        <v>75.173041894353361</v>
      </c>
      <c r="I243" s="29">
        <f t="shared" si="37"/>
        <v>-136.30000000000001</v>
      </c>
      <c r="J243" s="29">
        <f t="shared" si="31"/>
        <v>0</v>
      </c>
      <c r="K243" s="29">
        <f t="shared" si="32"/>
        <v>136.30000000000001</v>
      </c>
      <c r="L243" s="30">
        <v>0</v>
      </c>
      <c r="M243" s="31"/>
      <c r="N243" s="26"/>
      <c r="O243" s="30">
        <v>81.921072226358902</v>
      </c>
      <c r="P243" s="32">
        <v>100</v>
      </c>
      <c r="Q243" s="30">
        <v>29.790209790209794</v>
      </c>
      <c r="R243" s="30">
        <v>106.80851063829789</v>
      </c>
      <c r="S243" s="36"/>
      <c r="T243" s="31">
        <v>169.58393113342899</v>
      </c>
      <c r="U243" s="31">
        <v>0</v>
      </c>
      <c r="V243" s="30">
        <v>104.34782608695652</v>
      </c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</row>
    <row r="244" spans="1:62" x14ac:dyDescent="0.2">
      <c r="A244" s="28" t="s">
        <v>454</v>
      </c>
      <c r="B244" s="28" t="s">
        <v>455</v>
      </c>
      <c r="C244" s="6">
        <v>1147</v>
      </c>
      <c r="D244" s="6">
        <v>862.3</v>
      </c>
      <c r="E244" s="6">
        <f t="shared" si="38"/>
        <v>75.178727114210986</v>
      </c>
      <c r="F244" s="6">
        <v>1147</v>
      </c>
      <c r="G244" s="6">
        <v>862.3</v>
      </c>
      <c r="H244" s="6">
        <f t="shared" si="29"/>
        <v>75.178727114210986</v>
      </c>
      <c r="I244" s="29">
        <f t="shared" si="37"/>
        <v>-284.70000000000005</v>
      </c>
      <c r="J244" s="29">
        <f t="shared" si="31"/>
        <v>0</v>
      </c>
      <c r="K244" s="29">
        <f t="shared" si="32"/>
        <v>284.70000000000005</v>
      </c>
      <c r="L244" s="30">
        <v>0</v>
      </c>
      <c r="M244" s="31"/>
      <c r="N244" s="26"/>
      <c r="O244" s="30">
        <v>72.685512367491171</v>
      </c>
      <c r="P244" s="32">
        <v>100</v>
      </c>
      <c r="Q244" s="30">
        <v>95.606531881804031</v>
      </c>
      <c r="R244" s="30">
        <v>59.722222222222221</v>
      </c>
      <c r="S244" s="36"/>
      <c r="T244" s="31">
        <v>174.78613237280504</v>
      </c>
      <c r="U244" s="31">
        <v>0</v>
      </c>
      <c r="V244" s="30">
        <v>74.766355140186917</v>
      </c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</row>
    <row r="245" spans="1:62" x14ac:dyDescent="0.2">
      <c r="A245" s="28" t="s">
        <v>456</v>
      </c>
      <c r="B245" s="28" t="s">
        <v>457</v>
      </c>
      <c r="C245" s="6">
        <v>1076</v>
      </c>
      <c r="D245" s="6">
        <v>1310.8</v>
      </c>
      <c r="E245" s="6">
        <f t="shared" si="38"/>
        <v>121.82156133828997</v>
      </c>
      <c r="F245" s="6">
        <v>1076</v>
      </c>
      <c r="G245" s="6">
        <v>1310.8</v>
      </c>
      <c r="H245" s="6">
        <f t="shared" si="29"/>
        <v>121.82156133828997</v>
      </c>
      <c r="I245" s="29">
        <f t="shared" si="37"/>
        <v>234.79999999999995</v>
      </c>
      <c r="J245" s="29">
        <f t="shared" si="31"/>
        <v>234.79999999999995</v>
      </c>
      <c r="K245" s="29">
        <f t="shared" si="32"/>
        <v>0</v>
      </c>
      <c r="L245" s="30">
        <v>84.658387573373801</v>
      </c>
      <c r="M245" s="31"/>
      <c r="N245" s="26"/>
      <c r="O245" s="30">
        <v>91.122868900646694</v>
      </c>
      <c r="P245" s="32">
        <v>100</v>
      </c>
      <c r="Q245" s="30">
        <v>44.103072348860259</v>
      </c>
      <c r="R245" s="30">
        <v>243.20987654320993</v>
      </c>
      <c r="S245" s="36"/>
      <c r="T245" s="31">
        <v>227.24852633580528</v>
      </c>
      <c r="U245" s="31">
        <v>114.32432432432431</v>
      </c>
      <c r="V245" s="30">
        <v>110.76923076923077</v>
      </c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</row>
    <row r="246" spans="1:62" x14ac:dyDescent="0.2">
      <c r="A246" s="28" t="s">
        <v>458</v>
      </c>
      <c r="B246" s="28" t="s">
        <v>459</v>
      </c>
      <c r="C246" s="6">
        <v>1890</v>
      </c>
      <c r="D246" s="6">
        <v>2585.4</v>
      </c>
      <c r="E246" s="6">
        <f t="shared" si="38"/>
        <v>136.79365079365081</v>
      </c>
      <c r="F246" s="6">
        <v>1890</v>
      </c>
      <c r="G246" s="6">
        <v>2585.4</v>
      </c>
      <c r="H246" s="6">
        <f t="shared" si="29"/>
        <v>136.79365079365081</v>
      </c>
      <c r="I246" s="29">
        <f t="shared" si="37"/>
        <v>695.40000000000009</v>
      </c>
      <c r="J246" s="29">
        <f t="shared" si="31"/>
        <v>695.40000000000009</v>
      </c>
      <c r="K246" s="29">
        <f t="shared" si="32"/>
        <v>0</v>
      </c>
      <c r="L246" s="30">
        <v>118.28949772015184</v>
      </c>
      <c r="M246" s="31"/>
      <c r="N246" s="26"/>
      <c r="O246" s="30">
        <v>133.3583507505225</v>
      </c>
      <c r="P246" s="32">
        <v>100</v>
      </c>
      <c r="Q246" s="30">
        <v>3.3582089552238807</v>
      </c>
      <c r="R246" s="30">
        <v>120.40816326530613</v>
      </c>
      <c r="S246" s="36"/>
      <c r="T246" s="31">
        <v>193.83278786075573</v>
      </c>
      <c r="U246" s="31">
        <v>20.27027027027027</v>
      </c>
      <c r="V246" s="30">
        <v>80.975609756097569</v>
      </c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</row>
    <row r="247" spans="1:62" ht="48" x14ac:dyDescent="0.2">
      <c r="A247" s="22" t="s">
        <v>460</v>
      </c>
      <c r="C247" s="23">
        <f>SUM(C248:C262)</f>
        <v>19153</v>
      </c>
      <c r="D247" s="23">
        <f>SUM(D248:D262)</f>
        <v>18790.900000000001</v>
      </c>
      <c r="E247" s="24">
        <f>IF(C247&gt;0,D247/C247*100,0)</f>
        <v>98.109434553333685</v>
      </c>
      <c r="F247" s="23">
        <f>SUM(F248:F262)</f>
        <v>19153</v>
      </c>
      <c r="G247" s="23">
        <f>SUM(G248:G262)</f>
        <v>18790.900000000001</v>
      </c>
      <c r="H247" s="23">
        <f t="shared" si="29"/>
        <v>98.109434553333685</v>
      </c>
      <c r="I247" s="23">
        <f>SUM(I248:I262)</f>
        <v>-362.1</v>
      </c>
      <c r="J247" s="23">
        <f>SUM(J248:J262)</f>
        <v>1107.8</v>
      </c>
      <c r="K247" s="23">
        <f>SUM(K248:K262)</f>
        <v>1469.9</v>
      </c>
      <c r="L247" s="26"/>
      <c r="M247" s="31"/>
      <c r="N247" s="26"/>
      <c r="O247" s="26"/>
      <c r="P247" s="35"/>
      <c r="Q247" s="26"/>
      <c r="R247" s="26"/>
      <c r="S247" s="36"/>
      <c r="T247" s="31"/>
      <c r="U247" s="31"/>
      <c r="V247" s="26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x14ac:dyDescent="0.2">
      <c r="A248" s="28" t="s">
        <v>461</v>
      </c>
      <c r="B248" s="28" t="s">
        <v>462</v>
      </c>
      <c r="C248" s="6">
        <v>1476</v>
      </c>
      <c r="D248" s="6">
        <v>1640.8</v>
      </c>
      <c r="E248" s="6">
        <f t="shared" si="38"/>
        <v>111.16531165311653</v>
      </c>
      <c r="F248" s="6">
        <v>1476</v>
      </c>
      <c r="G248" s="6">
        <v>1640.8</v>
      </c>
      <c r="H248" s="6">
        <f t="shared" si="29"/>
        <v>111.16531165311653</v>
      </c>
      <c r="I248" s="29">
        <f t="shared" ref="I248:I262" si="39">G248-F248</f>
        <v>164.79999999999995</v>
      </c>
      <c r="J248" s="29">
        <f t="shared" si="31"/>
        <v>164.79999999999995</v>
      </c>
      <c r="K248" s="29">
        <f t="shared" si="32"/>
        <v>0</v>
      </c>
      <c r="L248" s="30">
        <v>102.93975903614458</v>
      </c>
      <c r="M248" s="31"/>
      <c r="N248" s="26"/>
      <c r="O248" s="30">
        <v>86.995038979447216</v>
      </c>
      <c r="P248" s="32">
        <v>100</v>
      </c>
      <c r="Q248" s="30">
        <v>99.516380655226229</v>
      </c>
      <c r="R248" s="30">
        <v>166.76217765042981</v>
      </c>
      <c r="S248" s="36"/>
      <c r="T248" s="31">
        <v>110.06806867824849</v>
      </c>
      <c r="U248" s="31">
        <v>74.545454545454533</v>
      </c>
      <c r="V248" s="30">
        <v>103.66568914956011</v>
      </c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</row>
    <row r="249" spans="1:62" x14ac:dyDescent="0.2">
      <c r="A249" s="28" t="s">
        <v>463</v>
      </c>
      <c r="B249" s="28" t="s">
        <v>464</v>
      </c>
      <c r="C249" s="6">
        <v>1108</v>
      </c>
      <c r="D249" s="6">
        <v>986.3</v>
      </c>
      <c r="E249" s="6">
        <f t="shared" si="38"/>
        <v>89.016245487364614</v>
      </c>
      <c r="F249" s="6">
        <v>1108</v>
      </c>
      <c r="G249" s="6">
        <v>986.3</v>
      </c>
      <c r="H249" s="6">
        <f t="shared" si="29"/>
        <v>89.016245487364614</v>
      </c>
      <c r="I249" s="29">
        <f t="shared" si="39"/>
        <v>-121.70000000000005</v>
      </c>
      <c r="J249" s="29">
        <f t="shared" si="31"/>
        <v>0</v>
      </c>
      <c r="K249" s="29">
        <f t="shared" si="32"/>
        <v>121.70000000000005</v>
      </c>
      <c r="L249" s="30">
        <v>0</v>
      </c>
      <c r="M249" s="31"/>
      <c r="N249" s="26"/>
      <c r="O249" s="30">
        <v>95.255025297415571</v>
      </c>
      <c r="P249" s="32">
        <v>100</v>
      </c>
      <c r="Q249" s="30">
        <v>69.254658385093165</v>
      </c>
      <c r="R249" s="30">
        <v>74.846625766871171</v>
      </c>
      <c r="S249" s="36"/>
      <c r="T249" s="31">
        <v>97.428661022264023</v>
      </c>
      <c r="U249" s="31">
        <v>91.818181818181813</v>
      </c>
      <c r="V249" s="30">
        <v>100</v>
      </c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</row>
    <row r="250" spans="1:62" x14ac:dyDescent="0.2">
      <c r="A250" s="28" t="s">
        <v>465</v>
      </c>
      <c r="B250" s="28" t="s">
        <v>466</v>
      </c>
      <c r="C250" s="6">
        <v>727</v>
      </c>
      <c r="D250" s="6">
        <v>634.70000000000005</v>
      </c>
      <c r="E250" s="6">
        <f t="shared" si="38"/>
        <v>87.303988995873453</v>
      </c>
      <c r="F250" s="6">
        <v>727</v>
      </c>
      <c r="G250" s="6">
        <v>634.70000000000005</v>
      </c>
      <c r="H250" s="6">
        <f t="shared" si="29"/>
        <v>87.303988995873453</v>
      </c>
      <c r="I250" s="29">
        <f t="shared" si="39"/>
        <v>-92.299999999999955</v>
      </c>
      <c r="J250" s="29">
        <f t="shared" si="31"/>
        <v>0</v>
      </c>
      <c r="K250" s="29">
        <f t="shared" si="32"/>
        <v>92.299999999999955</v>
      </c>
      <c r="L250" s="30">
        <v>135.79896907216497</v>
      </c>
      <c r="M250" s="31"/>
      <c r="N250" s="26"/>
      <c r="O250" s="30">
        <v>90.989114366348616</v>
      </c>
      <c r="P250" s="32">
        <v>100</v>
      </c>
      <c r="Q250" s="30">
        <v>87.568276163425836</v>
      </c>
      <c r="R250" s="30">
        <v>13.742690058479532</v>
      </c>
      <c r="S250" s="36"/>
      <c r="T250" s="31">
        <v>87.936507936507937</v>
      </c>
      <c r="U250" s="31">
        <v>120.45454545454545</v>
      </c>
      <c r="V250" s="30">
        <v>104.70085470085471</v>
      </c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</row>
    <row r="251" spans="1:62" x14ac:dyDescent="0.2">
      <c r="A251" s="28" t="s">
        <v>467</v>
      </c>
      <c r="B251" s="28" t="s">
        <v>468</v>
      </c>
      <c r="C251" s="6">
        <v>981</v>
      </c>
      <c r="D251" s="6">
        <v>877</v>
      </c>
      <c r="E251" s="6">
        <f t="shared" si="38"/>
        <v>89.398572884811415</v>
      </c>
      <c r="F251" s="6">
        <v>981</v>
      </c>
      <c r="G251" s="6">
        <v>877</v>
      </c>
      <c r="H251" s="6">
        <f t="shared" si="29"/>
        <v>89.398572884811415</v>
      </c>
      <c r="I251" s="29">
        <f t="shared" si="39"/>
        <v>-104</v>
      </c>
      <c r="J251" s="29">
        <f t="shared" si="31"/>
        <v>0</v>
      </c>
      <c r="K251" s="29">
        <f t="shared" si="32"/>
        <v>104</v>
      </c>
      <c r="L251" s="30">
        <v>0</v>
      </c>
      <c r="M251" s="31"/>
      <c r="N251" s="26"/>
      <c r="O251" s="30">
        <v>99.558846094828908</v>
      </c>
      <c r="P251" s="32">
        <v>100</v>
      </c>
      <c r="Q251" s="30">
        <v>69.285714285714278</v>
      </c>
      <c r="R251" s="30">
        <v>90.45698924731181</v>
      </c>
      <c r="S251" s="36"/>
      <c r="T251" s="31">
        <v>77.069178505250164</v>
      </c>
      <c r="U251" s="31">
        <v>65.681818181818173</v>
      </c>
      <c r="V251" s="30">
        <v>99.469496021220166</v>
      </c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</row>
    <row r="252" spans="1:62" x14ac:dyDescent="0.2">
      <c r="A252" s="28" t="s">
        <v>469</v>
      </c>
      <c r="B252" s="28" t="s">
        <v>470</v>
      </c>
      <c r="C252" s="6">
        <v>1105</v>
      </c>
      <c r="D252" s="6">
        <v>1187.5</v>
      </c>
      <c r="E252" s="6">
        <f>D252/C252*100</f>
        <v>107.46606334841628</v>
      </c>
      <c r="F252" s="6">
        <v>1105</v>
      </c>
      <c r="G252" s="6">
        <v>1187.5</v>
      </c>
      <c r="H252" s="6">
        <f t="shared" si="29"/>
        <v>107.46606334841628</v>
      </c>
      <c r="I252" s="29">
        <f t="shared" si="39"/>
        <v>82.5</v>
      </c>
      <c r="J252" s="29">
        <f t="shared" si="31"/>
        <v>82.5</v>
      </c>
      <c r="K252" s="29">
        <f t="shared" si="32"/>
        <v>0</v>
      </c>
      <c r="L252" s="30">
        <v>0</v>
      </c>
      <c r="M252" s="31"/>
      <c r="N252" s="26"/>
      <c r="O252" s="30">
        <v>114.70124408620993</v>
      </c>
      <c r="P252" s="32">
        <v>100</v>
      </c>
      <c r="Q252" s="30">
        <v>30.133333333333333</v>
      </c>
      <c r="R252" s="30">
        <v>3.75</v>
      </c>
      <c r="S252" s="36"/>
      <c r="T252" s="31">
        <v>86.342903139254091</v>
      </c>
      <c r="U252" s="31">
        <v>474</v>
      </c>
      <c r="V252" s="30">
        <v>100</v>
      </c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</row>
    <row r="253" spans="1:62" x14ac:dyDescent="0.2">
      <c r="A253" s="28" t="s">
        <v>471</v>
      </c>
      <c r="B253" s="28" t="s">
        <v>472</v>
      </c>
      <c r="C253" s="6">
        <v>968</v>
      </c>
      <c r="D253" s="6">
        <v>1168.0999999999999</v>
      </c>
      <c r="E253" s="6">
        <f>D253/C253*100</f>
        <v>120.67148760330578</v>
      </c>
      <c r="F253" s="6">
        <v>968</v>
      </c>
      <c r="G253" s="6">
        <v>1168.0999999999999</v>
      </c>
      <c r="H253" s="6">
        <f t="shared" si="29"/>
        <v>120.67148760330578</v>
      </c>
      <c r="I253" s="29">
        <f t="shared" si="39"/>
        <v>200.09999999999991</v>
      </c>
      <c r="J253" s="29">
        <f t="shared" si="31"/>
        <v>200.09999999999991</v>
      </c>
      <c r="K253" s="29">
        <f t="shared" si="32"/>
        <v>0</v>
      </c>
      <c r="L253" s="30">
        <v>0</v>
      </c>
      <c r="M253" s="31"/>
      <c r="N253" s="26"/>
      <c r="O253" s="30">
        <v>119.348308107587</v>
      </c>
      <c r="P253" s="32">
        <v>100</v>
      </c>
      <c r="Q253" s="30">
        <v>98.905803996194109</v>
      </c>
      <c r="R253" s="30">
        <v>47.340425531914896</v>
      </c>
      <c r="S253" s="36"/>
      <c r="T253" s="31">
        <v>86.486486486486484</v>
      </c>
      <c r="U253" s="31">
        <v>919.00000000000011</v>
      </c>
      <c r="V253" s="30">
        <v>91.441441441441441</v>
      </c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</row>
    <row r="254" spans="1:62" x14ac:dyDescent="0.2">
      <c r="A254" s="28" t="s">
        <v>473</v>
      </c>
      <c r="B254" s="28" t="s">
        <v>474</v>
      </c>
      <c r="C254" s="6">
        <v>1603</v>
      </c>
      <c r="D254" s="6">
        <v>1588.2</v>
      </c>
      <c r="E254" s="6">
        <f t="shared" si="38"/>
        <v>99.076731129132881</v>
      </c>
      <c r="F254" s="6">
        <v>1603</v>
      </c>
      <c r="G254" s="6">
        <v>1588.2</v>
      </c>
      <c r="H254" s="6">
        <f t="shared" si="29"/>
        <v>99.076731129132881</v>
      </c>
      <c r="I254" s="29">
        <f t="shared" si="39"/>
        <v>-14.799999999999955</v>
      </c>
      <c r="J254" s="29">
        <f t="shared" si="31"/>
        <v>0</v>
      </c>
      <c r="K254" s="29">
        <f t="shared" si="32"/>
        <v>14.799999999999955</v>
      </c>
      <c r="L254" s="30">
        <v>0</v>
      </c>
      <c r="M254" s="31"/>
      <c r="N254" s="26"/>
      <c r="O254" s="30">
        <v>79.976736457294791</v>
      </c>
      <c r="P254" s="32">
        <v>100</v>
      </c>
      <c r="Q254" s="30">
        <v>68.904109589041113</v>
      </c>
      <c r="R254" s="30">
        <v>150.63829787234042</v>
      </c>
      <c r="S254" s="36"/>
      <c r="T254" s="31">
        <v>92.344994804295112</v>
      </c>
      <c r="U254" s="31">
        <v>84.772727272727266</v>
      </c>
      <c r="V254" s="30">
        <v>94.505494505494497</v>
      </c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</row>
    <row r="255" spans="1:62" x14ac:dyDescent="0.2">
      <c r="A255" s="28" t="s">
        <v>475</v>
      </c>
      <c r="B255" s="28" t="s">
        <v>476</v>
      </c>
      <c r="C255" s="6">
        <v>1163</v>
      </c>
      <c r="D255" s="6">
        <v>1212.2</v>
      </c>
      <c r="E255" s="6">
        <f t="shared" si="38"/>
        <v>104.23043852106622</v>
      </c>
      <c r="F255" s="6">
        <v>1163</v>
      </c>
      <c r="G255" s="6">
        <v>1212.2</v>
      </c>
      <c r="H255" s="6">
        <f t="shared" si="29"/>
        <v>104.23043852106622</v>
      </c>
      <c r="I255" s="29">
        <f t="shared" si="39"/>
        <v>49.200000000000045</v>
      </c>
      <c r="J255" s="29">
        <f t="shared" si="31"/>
        <v>49.200000000000045</v>
      </c>
      <c r="K255" s="29">
        <f t="shared" si="32"/>
        <v>0</v>
      </c>
      <c r="L255" s="30">
        <v>0</v>
      </c>
      <c r="M255" s="31"/>
      <c r="N255" s="26"/>
      <c r="O255" s="30">
        <v>96.218207870630991</v>
      </c>
      <c r="P255" s="32">
        <v>100</v>
      </c>
      <c r="Q255" s="30">
        <v>117.33298493162616</v>
      </c>
      <c r="R255" s="30">
        <v>87.62376237623765</v>
      </c>
      <c r="S255" s="36"/>
      <c r="T255" s="31">
        <v>96.148207383713185</v>
      </c>
      <c r="U255" s="31">
        <v>153.40909090909091</v>
      </c>
      <c r="V255" s="30">
        <v>106.26506024096385</v>
      </c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</row>
    <row r="256" spans="1:62" x14ac:dyDescent="0.2">
      <c r="A256" s="28" t="s">
        <v>477</v>
      </c>
      <c r="B256" s="28" t="s">
        <v>478</v>
      </c>
      <c r="C256" s="6">
        <v>1819</v>
      </c>
      <c r="D256" s="6">
        <v>1561.7</v>
      </c>
      <c r="E256" s="6">
        <f t="shared" si="38"/>
        <v>85.854865310610222</v>
      </c>
      <c r="F256" s="6">
        <v>1819</v>
      </c>
      <c r="G256" s="6">
        <v>1561.7</v>
      </c>
      <c r="H256" s="6">
        <f t="shared" si="29"/>
        <v>85.854865310610222</v>
      </c>
      <c r="I256" s="29">
        <f t="shared" si="39"/>
        <v>-257.29999999999995</v>
      </c>
      <c r="J256" s="29">
        <f t="shared" si="31"/>
        <v>0</v>
      </c>
      <c r="K256" s="29">
        <f t="shared" si="32"/>
        <v>257.29999999999995</v>
      </c>
      <c r="L256" s="30">
        <v>118.300504262255</v>
      </c>
      <c r="M256" s="31"/>
      <c r="N256" s="26"/>
      <c r="O256" s="30">
        <v>102.0010154406714</v>
      </c>
      <c r="P256" s="32">
        <v>100</v>
      </c>
      <c r="Q256" s="30">
        <v>84.662813102119472</v>
      </c>
      <c r="R256" s="30">
        <v>33.644859813084111</v>
      </c>
      <c r="S256" s="36"/>
      <c r="T256" s="31">
        <v>89.331598633924216</v>
      </c>
      <c r="U256" s="31">
        <v>103.86363636363637</v>
      </c>
      <c r="V256" s="30">
        <v>94.594594594594597</v>
      </c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</row>
    <row r="257" spans="1:62" x14ac:dyDescent="0.2">
      <c r="A257" s="28" t="s">
        <v>479</v>
      </c>
      <c r="B257" s="28" t="s">
        <v>480</v>
      </c>
      <c r="C257" s="6">
        <v>1160</v>
      </c>
      <c r="D257" s="6">
        <v>720.5</v>
      </c>
      <c r="E257" s="6">
        <f t="shared" si="38"/>
        <v>62.112068965517238</v>
      </c>
      <c r="F257" s="6">
        <v>1160</v>
      </c>
      <c r="G257" s="6">
        <v>720.5</v>
      </c>
      <c r="H257" s="6">
        <f t="shared" si="29"/>
        <v>62.112068965517238</v>
      </c>
      <c r="I257" s="29">
        <f t="shared" si="39"/>
        <v>-439.5</v>
      </c>
      <c r="J257" s="29">
        <f t="shared" si="31"/>
        <v>0</v>
      </c>
      <c r="K257" s="29">
        <f t="shared" si="32"/>
        <v>439.5</v>
      </c>
      <c r="L257" s="30">
        <v>0</v>
      </c>
      <c r="M257" s="31"/>
      <c r="N257" s="26"/>
      <c r="O257" s="30">
        <v>79.19324111654106</v>
      </c>
      <c r="P257" s="32">
        <v>100</v>
      </c>
      <c r="Q257" s="30">
        <v>37.875536480686691</v>
      </c>
      <c r="R257" s="30">
        <v>18.46153846153846</v>
      </c>
      <c r="S257" s="36"/>
      <c r="T257" s="31">
        <v>100.08318246317953</v>
      </c>
      <c r="U257" s="31">
        <v>51.363636363636367</v>
      </c>
      <c r="V257" s="30">
        <v>107.93650793650794</v>
      </c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</row>
    <row r="258" spans="1:62" x14ac:dyDescent="0.2">
      <c r="A258" s="28" t="s">
        <v>481</v>
      </c>
      <c r="B258" s="28" t="s">
        <v>482</v>
      </c>
      <c r="C258" s="6">
        <v>1537</v>
      </c>
      <c r="D258" s="6">
        <v>1763.8</v>
      </c>
      <c r="E258" s="6">
        <f t="shared" si="38"/>
        <v>114.75601821730643</v>
      </c>
      <c r="F258" s="6">
        <v>1537</v>
      </c>
      <c r="G258" s="6">
        <v>1763.8</v>
      </c>
      <c r="H258" s="6">
        <f t="shared" si="29"/>
        <v>114.75601821730643</v>
      </c>
      <c r="I258" s="29">
        <f t="shared" si="39"/>
        <v>226.79999999999995</v>
      </c>
      <c r="J258" s="29">
        <f t="shared" si="31"/>
        <v>226.79999999999995</v>
      </c>
      <c r="K258" s="29">
        <f t="shared" si="32"/>
        <v>0</v>
      </c>
      <c r="L258" s="30">
        <v>146.6499582289056</v>
      </c>
      <c r="M258" s="31"/>
      <c r="N258" s="26"/>
      <c r="O258" s="30">
        <v>165.71645762067652</v>
      </c>
      <c r="P258" s="32">
        <v>100</v>
      </c>
      <c r="Q258" s="30">
        <v>102.7221940071102</v>
      </c>
      <c r="R258" s="30">
        <v>107.32593538250023</v>
      </c>
      <c r="S258" s="36"/>
      <c r="T258" s="31">
        <v>82.324331656149283</v>
      </c>
      <c r="U258" s="31">
        <v>99.090909090909093</v>
      </c>
      <c r="V258" s="30">
        <v>99.797775530839232</v>
      </c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</row>
    <row r="259" spans="1:62" x14ac:dyDescent="0.2">
      <c r="A259" s="28" t="s">
        <v>483</v>
      </c>
      <c r="B259" s="28" t="s">
        <v>484</v>
      </c>
      <c r="C259" s="6">
        <v>1703</v>
      </c>
      <c r="D259" s="6">
        <v>1454.1</v>
      </c>
      <c r="E259" s="6">
        <f t="shared" si="38"/>
        <v>85.384615384615387</v>
      </c>
      <c r="F259" s="6">
        <v>1703</v>
      </c>
      <c r="G259" s="6">
        <v>1454.1</v>
      </c>
      <c r="H259" s="6">
        <f t="shared" si="29"/>
        <v>85.384615384615387</v>
      </c>
      <c r="I259" s="29">
        <f t="shared" si="39"/>
        <v>-248.90000000000009</v>
      </c>
      <c r="J259" s="29">
        <f t="shared" si="31"/>
        <v>0</v>
      </c>
      <c r="K259" s="29">
        <f t="shared" si="32"/>
        <v>248.90000000000009</v>
      </c>
      <c r="L259" s="30">
        <v>0</v>
      </c>
      <c r="M259" s="31"/>
      <c r="N259" s="26"/>
      <c r="O259" s="30">
        <v>88.890942698706112</v>
      </c>
      <c r="P259" s="32">
        <v>100</v>
      </c>
      <c r="Q259" s="30">
        <v>87.977941176470594</v>
      </c>
      <c r="R259" s="30">
        <v>52.090032154340825</v>
      </c>
      <c r="S259" s="36"/>
      <c r="T259" s="31">
        <v>98.639987494137884</v>
      </c>
      <c r="U259" s="31">
        <v>76.590909090909093</v>
      </c>
      <c r="V259" s="30">
        <v>97.666666666666671</v>
      </c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</row>
    <row r="260" spans="1:62" x14ac:dyDescent="0.2">
      <c r="A260" s="28" t="s">
        <v>485</v>
      </c>
      <c r="B260" s="28" t="s">
        <v>486</v>
      </c>
      <c r="C260" s="6">
        <v>1055</v>
      </c>
      <c r="D260" s="6">
        <v>863.6</v>
      </c>
      <c r="E260" s="6">
        <f>D260/C260*100</f>
        <v>81.857819905213276</v>
      </c>
      <c r="F260" s="6">
        <v>1055</v>
      </c>
      <c r="G260" s="6">
        <v>863.6</v>
      </c>
      <c r="H260" s="6">
        <f t="shared" si="29"/>
        <v>81.857819905213276</v>
      </c>
      <c r="I260" s="29">
        <f t="shared" si="39"/>
        <v>-191.39999999999998</v>
      </c>
      <c r="J260" s="29">
        <f t="shared" si="31"/>
        <v>0</v>
      </c>
      <c r="K260" s="29">
        <f t="shared" si="32"/>
        <v>191.39999999999998</v>
      </c>
      <c r="L260" s="30">
        <v>0</v>
      </c>
      <c r="M260" s="31"/>
      <c r="N260" s="26"/>
      <c r="O260" s="30">
        <v>123.37265491756679</v>
      </c>
      <c r="P260" s="32">
        <v>100</v>
      </c>
      <c r="Q260" s="30">
        <v>36.826783114992722</v>
      </c>
      <c r="R260" s="30">
        <v>3.755868544600939</v>
      </c>
      <c r="S260" s="36"/>
      <c r="T260" s="31">
        <v>64.375548405966654</v>
      </c>
      <c r="U260" s="31">
        <v>154.77272727272725</v>
      </c>
      <c r="V260" s="30">
        <v>103.33333333333334</v>
      </c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</row>
    <row r="261" spans="1:62" x14ac:dyDescent="0.2">
      <c r="A261" s="28" t="s">
        <v>487</v>
      </c>
      <c r="B261" s="28" t="s">
        <v>488</v>
      </c>
      <c r="C261" s="6">
        <v>1253</v>
      </c>
      <c r="D261" s="6">
        <v>1443.4</v>
      </c>
      <c r="E261" s="6">
        <f>D261/C261*100</f>
        <v>115.19553072625699</v>
      </c>
      <c r="F261" s="6">
        <v>1253</v>
      </c>
      <c r="G261" s="6">
        <v>1443.4</v>
      </c>
      <c r="H261" s="6">
        <f t="shared" si="29"/>
        <v>115.19553072625699</v>
      </c>
      <c r="I261" s="29">
        <f t="shared" si="39"/>
        <v>190.40000000000009</v>
      </c>
      <c r="J261" s="29">
        <f t="shared" si="31"/>
        <v>190.40000000000009</v>
      </c>
      <c r="K261" s="29">
        <f t="shared" si="32"/>
        <v>0</v>
      </c>
      <c r="L261" s="30">
        <v>0</v>
      </c>
      <c r="M261" s="31"/>
      <c r="N261" s="26"/>
      <c r="O261" s="30">
        <v>143.04065851833377</v>
      </c>
      <c r="P261" s="32">
        <v>100</v>
      </c>
      <c r="Q261" s="30">
        <v>51.578947368421048</v>
      </c>
      <c r="R261" s="30">
        <v>240</v>
      </c>
      <c r="S261" s="36"/>
      <c r="T261" s="31">
        <v>109.9646358386678</v>
      </c>
      <c r="U261" s="31">
        <v>74.545454545454533</v>
      </c>
      <c r="V261" s="30">
        <v>105.71428571428572</v>
      </c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</row>
    <row r="262" spans="1:62" x14ac:dyDescent="0.2">
      <c r="A262" s="28" t="s">
        <v>489</v>
      </c>
      <c r="B262" s="28" t="s">
        <v>490</v>
      </c>
      <c r="C262" s="6">
        <v>1495</v>
      </c>
      <c r="D262" s="6">
        <v>1689</v>
      </c>
      <c r="E262" s="6">
        <f>D262/C262*100</f>
        <v>112.97658862876254</v>
      </c>
      <c r="F262" s="6">
        <v>1495</v>
      </c>
      <c r="G262" s="6">
        <v>1689</v>
      </c>
      <c r="H262" s="6">
        <f t="shared" si="29"/>
        <v>112.97658862876254</v>
      </c>
      <c r="I262" s="29">
        <f t="shared" si="39"/>
        <v>194</v>
      </c>
      <c r="J262" s="29">
        <f t="shared" si="31"/>
        <v>194</v>
      </c>
      <c r="K262" s="29">
        <f t="shared" si="32"/>
        <v>0</v>
      </c>
      <c r="L262" s="30">
        <v>85.703754181637976</v>
      </c>
      <c r="M262" s="31"/>
      <c r="N262" s="26"/>
      <c r="O262" s="30">
        <v>118.28238243147511</v>
      </c>
      <c r="P262" s="32">
        <v>100</v>
      </c>
      <c r="Q262" s="30">
        <v>153.64963503649636</v>
      </c>
      <c r="R262" s="30">
        <v>131.27383676582764</v>
      </c>
      <c r="S262" s="36"/>
      <c r="T262" s="31">
        <v>95.843847409826338</v>
      </c>
      <c r="U262" s="31">
        <v>79.090909090909093</v>
      </c>
      <c r="V262" s="30">
        <v>107.63636363636364</v>
      </c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</row>
    <row r="263" spans="1:62" ht="36" x14ac:dyDescent="0.2">
      <c r="A263" s="22" t="s">
        <v>491</v>
      </c>
      <c r="C263" s="23">
        <f>SUM(C264:C270)</f>
        <v>13751</v>
      </c>
      <c r="D263" s="23">
        <f>SUM(D264:D270)</f>
        <v>14689.1</v>
      </c>
      <c r="E263" s="24">
        <f>IF(C263&gt;0,D263/C263*100,0)</f>
        <v>106.82204930550505</v>
      </c>
      <c r="F263" s="23">
        <f>SUM(F264:F270)</f>
        <v>13751</v>
      </c>
      <c r="G263" s="23">
        <f>SUM(G264:G270)</f>
        <v>14689.1</v>
      </c>
      <c r="H263" s="23">
        <f t="shared" si="29"/>
        <v>106.82204930550505</v>
      </c>
      <c r="I263" s="23">
        <f>SUM(I264:I270)</f>
        <v>938.09999999999957</v>
      </c>
      <c r="J263" s="23">
        <f>SUM(J264:J270)</f>
        <v>1151.5999999999995</v>
      </c>
      <c r="K263" s="23">
        <f>SUM(K264:K270)</f>
        <v>213.5</v>
      </c>
      <c r="L263" s="26"/>
      <c r="M263" s="31"/>
      <c r="N263" s="26"/>
      <c r="O263" s="26"/>
      <c r="P263" s="35"/>
      <c r="Q263" s="26"/>
      <c r="R263" s="26"/>
      <c r="S263" s="36"/>
      <c r="T263" s="31"/>
      <c r="U263" s="31"/>
      <c r="V263" s="26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x14ac:dyDescent="0.2">
      <c r="A264" s="28" t="s">
        <v>492</v>
      </c>
      <c r="B264" s="28" t="s">
        <v>493</v>
      </c>
      <c r="C264" s="6">
        <v>1333</v>
      </c>
      <c r="D264" s="6">
        <v>1573.8</v>
      </c>
      <c r="E264" s="6">
        <f t="shared" si="38"/>
        <v>118.06451612903226</v>
      </c>
      <c r="F264" s="6">
        <v>1333</v>
      </c>
      <c r="G264" s="6">
        <v>1573.8</v>
      </c>
      <c r="H264" s="6">
        <f t="shared" ref="H264:H327" si="40">IF(F264&gt;0,G264/F264*100,0)</f>
        <v>118.06451612903226</v>
      </c>
      <c r="I264" s="29">
        <f t="shared" ref="I264:I270" si="41">G264-F264</f>
        <v>240.79999999999995</v>
      </c>
      <c r="J264" s="29">
        <f t="shared" si="31"/>
        <v>240.79999999999995</v>
      </c>
      <c r="K264" s="29">
        <f t="shared" si="32"/>
        <v>0</v>
      </c>
      <c r="L264" s="30">
        <v>0</v>
      </c>
      <c r="M264" s="31"/>
      <c r="N264" s="26"/>
      <c r="O264" s="30">
        <v>80.148132693511371</v>
      </c>
      <c r="P264" s="32">
        <v>100</v>
      </c>
      <c r="Q264" s="30">
        <v>44.137931034482762</v>
      </c>
      <c r="R264" s="30">
        <v>121.47239263803682</v>
      </c>
      <c r="S264" s="36"/>
      <c r="T264" s="31">
        <v>112.44897959183673</v>
      </c>
      <c r="U264" s="31">
        <v>595</v>
      </c>
      <c r="V264" s="30">
        <v>100.25188916876576</v>
      </c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</row>
    <row r="265" spans="1:62" x14ac:dyDescent="0.2">
      <c r="A265" s="28" t="s">
        <v>494</v>
      </c>
      <c r="B265" s="28" t="s">
        <v>495</v>
      </c>
      <c r="C265" s="6">
        <v>501</v>
      </c>
      <c r="D265" s="6">
        <v>610.9</v>
      </c>
      <c r="E265" s="6">
        <f t="shared" si="38"/>
        <v>121.93612774451097</v>
      </c>
      <c r="F265" s="6">
        <v>501</v>
      </c>
      <c r="G265" s="6">
        <v>610.9</v>
      </c>
      <c r="H265" s="6">
        <f t="shared" si="40"/>
        <v>121.93612774451097</v>
      </c>
      <c r="I265" s="29">
        <f t="shared" si="41"/>
        <v>109.89999999999998</v>
      </c>
      <c r="J265" s="29">
        <f t="shared" si="31"/>
        <v>109.89999999999998</v>
      </c>
      <c r="K265" s="29">
        <f t="shared" si="32"/>
        <v>0</v>
      </c>
      <c r="L265" s="30">
        <v>0</v>
      </c>
      <c r="M265" s="31"/>
      <c r="N265" s="26"/>
      <c r="O265" s="30">
        <v>90.552523874488415</v>
      </c>
      <c r="P265" s="32">
        <v>100</v>
      </c>
      <c r="Q265" s="30">
        <v>114.64285714285715</v>
      </c>
      <c r="R265" s="30">
        <v>194</v>
      </c>
      <c r="S265" s="36"/>
      <c r="T265" s="31">
        <v>245.81597428877515</v>
      </c>
      <c r="U265" s="31">
        <v>113.67346938775511</v>
      </c>
      <c r="V265" s="30">
        <v>100</v>
      </c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</row>
    <row r="266" spans="1:62" x14ac:dyDescent="0.2">
      <c r="A266" s="28" t="s">
        <v>496</v>
      </c>
      <c r="B266" s="28" t="s">
        <v>497</v>
      </c>
      <c r="C266" s="6">
        <v>1703</v>
      </c>
      <c r="D266" s="6">
        <v>2081.1999999999998</v>
      </c>
      <c r="E266" s="6">
        <f t="shared" si="38"/>
        <v>122.20786846741045</v>
      </c>
      <c r="F266" s="6">
        <v>1703</v>
      </c>
      <c r="G266" s="6">
        <v>2081.1999999999998</v>
      </c>
      <c r="H266" s="6">
        <f t="shared" si="40"/>
        <v>122.20786846741045</v>
      </c>
      <c r="I266" s="29">
        <f t="shared" si="41"/>
        <v>378.19999999999982</v>
      </c>
      <c r="J266" s="29">
        <f t="shared" ref="J266:J329" si="42">IF(I266&gt;0,I266,0)</f>
        <v>378.19999999999982</v>
      </c>
      <c r="K266" s="29">
        <f t="shared" ref="K266:K329" si="43">IF(I266&lt;0,0-I266,0)</f>
        <v>0</v>
      </c>
      <c r="L266" s="30">
        <v>0</v>
      </c>
      <c r="M266" s="31"/>
      <c r="N266" s="26"/>
      <c r="O266" s="30">
        <v>67.486891969059855</v>
      </c>
      <c r="P266" s="32">
        <v>100</v>
      </c>
      <c r="Q266" s="30">
        <v>102.04968944099377</v>
      </c>
      <c r="R266" s="30">
        <v>132.71028037383178</v>
      </c>
      <c r="S266" s="36"/>
      <c r="T266" s="31">
        <v>105.92242610702121</v>
      </c>
      <c r="U266" s="31">
        <v>604</v>
      </c>
      <c r="V266" s="30">
        <v>147.78156996587032</v>
      </c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</row>
    <row r="267" spans="1:62" x14ac:dyDescent="0.2">
      <c r="A267" s="28" t="s">
        <v>498</v>
      </c>
      <c r="B267" s="28" t="s">
        <v>499</v>
      </c>
      <c r="C267" s="6">
        <v>3378</v>
      </c>
      <c r="D267" s="6">
        <v>3303.3</v>
      </c>
      <c r="E267" s="6">
        <f t="shared" si="38"/>
        <v>97.788632326820618</v>
      </c>
      <c r="F267" s="6">
        <v>3378</v>
      </c>
      <c r="G267" s="6">
        <v>3303.3</v>
      </c>
      <c r="H267" s="6">
        <f t="shared" si="40"/>
        <v>97.788632326820618</v>
      </c>
      <c r="I267" s="29">
        <f t="shared" si="41"/>
        <v>-74.699999999999818</v>
      </c>
      <c r="J267" s="29">
        <f t="shared" si="42"/>
        <v>0</v>
      </c>
      <c r="K267" s="29">
        <f t="shared" si="43"/>
        <v>74.699999999999818</v>
      </c>
      <c r="L267" s="30">
        <v>113.58561296859169</v>
      </c>
      <c r="M267" s="31"/>
      <c r="N267" s="26"/>
      <c r="O267" s="30">
        <v>75.124858493707151</v>
      </c>
      <c r="P267" s="32">
        <v>100</v>
      </c>
      <c r="Q267" s="30">
        <v>90.522414401694306</v>
      </c>
      <c r="R267" s="30">
        <v>106.82392586352148</v>
      </c>
      <c r="S267" s="36"/>
      <c r="T267" s="31">
        <v>115.54353260481393</v>
      </c>
      <c r="U267" s="31">
        <v>63.673469387755098</v>
      </c>
      <c r="V267" s="30">
        <v>109.3</v>
      </c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</row>
    <row r="268" spans="1:62" x14ac:dyDescent="0.2">
      <c r="A268" s="28" t="s">
        <v>500</v>
      </c>
      <c r="B268" s="28" t="s">
        <v>501</v>
      </c>
      <c r="C268" s="6">
        <v>3087</v>
      </c>
      <c r="D268" s="6">
        <v>3467.1</v>
      </c>
      <c r="E268" s="6">
        <f t="shared" si="38"/>
        <v>112.31292517006804</v>
      </c>
      <c r="F268" s="6">
        <v>3087</v>
      </c>
      <c r="G268" s="6">
        <v>3467.1</v>
      </c>
      <c r="H268" s="6">
        <f t="shared" si="40"/>
        <v>112.31292517006804</v>
      </c>
      <c r="I268" s="29">
        <f t="shared" si="41"/>
        <v>380.09999999999991</v>
      </c>
      <c r="J268" s="29">
        <f t="shared" si="42"/>
        <v>380.09999999999991</v>
      </c>
      <c r="K268" s="29">
        <f t="shared" si="43"/>
        <v>0</v>
      </c>
      <c r="L268" s="30">
        <v>109.40272886606817</v>
      </c>
      <c r="M268" s="31"/>
      <c r="N268" s="26"/>
      <c r="O268" s="30">
        <v>182.34893932834436</v>
      </c>
      <c r="P268" s="32">
        <v>100</v>
      </c>
      <c r="Q268" s="30">
        <v>108.52678571428571</v>
      </c>
      <c r="R268" s="30">
        <v>99.709411004996085</v>
      </c>
      <c r="S268" s="36"/>
      <c r="T268" s="31">
        <v>108.52406646278511</v>
      </c>
      <c r="U268" s="31">
        <v>60.204081632653065</v>
      </c>
      <c r="V268" s="30">
        <v>137.29372937293729</v>
      </c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</row>
    <row r="269" spans="1:62" x14ac:dyDescent="0.2">
      <c r="A269" s="28" t="s">
        <v>502</v>
      </c>
      <c r="B269" s="28" t="s">
        <v>503</v>
      </c>
      <c r="C269" s="6">
        <v>3286</v>
      </c>
      <c r="D269" s="6">
        <v>3147.2</v>
      </c>
      <c r="E269" s="6">
        <f t="shared" si="38"/>
        <v>95.776019476567257</v>
      </c>
      <c r="F269" s="6">
        <v>3286</v>
      </c>
      <c r="G269" s="6">
        <v>3147.2</v>
      </c>
      <c r="H269" s="6">
        <f t="shared" si="40"/>
        <v>95.776019476567257</v>
      </c>
      <c r="I269" s="29">
        <f t="shared" si="41"/>
        <v>-138.80000000000018</v>
      </c>
      <c r="J269" s="29">
        <f t="shared" si="42"/>
        <v>0</v>
      </c>
      <c r="K269" s="29">
        <f t="shared" si="43"/>
        <v>138.80000000000018</v>
      </c>
      <c r="L269" s="30">
        <v>136.81658123467795</v>
      </c>
      <c r="M269" s="31"/>
      <c r="N269" s="26"/>
      <c r="O269" s="30">
        <v>90.621441457578982</v>
      </c>
      <c r="P269" s="32">
        <v>100</v>
      </c>
      <c r="Q269" s="30">
        <v>24.669603524229075</v>
      </c>
      <c r="R269" s="30">
        <v>150.32948929159801</v>
      </c>
      <c r="S269" s="36"/>
      <c r="T269" s="31">
        <v>106.42929662597692</v>
      </c>
      <c r="U269" s="31">
        <v>82.653061224489804</v>
      </c>
      <c r="V269" s="30">
        <v>100.15576323987538</v>
      </c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</row>
    <row r="270" spans="1:62" x14ac:dyDescent="0.2">
      <c r="A270" s="28" t="s">
        <v>504</v>
      </c>
      <c r="B270" s="28" t="s">
        <v>505</v>
      </c>
      <c r="C270" s="6">
        <v>463</v>
      </c>
      <c r="D270" s="6">
        <v>505.6</v>
      </c>
      <c r="E270" s="6">
        <f t="shared" si="38"/>
        <v>109.20086393088553</v>
      </c>
      <c r="F270" s="6">
        <v>463</v>
      </c>
      <c r="G270" s="6">
        <v>505.6</v>
      </c>
      <c r="H270" s="6">
        <f t="shared" si="40"/>
        <v>109.20086393088553</v>
      </c>
      <c r="I270" s="29">
        <f t="shared" si="41"/>
        <v>42.600000000000023</v>
      </c>
      <c r="J270" s="29">
        <f t="shared" si="42"/>
        <v>42.600000000000023</v>
      </c>
      <c r="K270" s="29">
        <f t="shared" si="43"/>
        <v>0</v>
      </c>
      <c r="L270" s="30">
        <v>93.752843062926459</v>
      </c>
      <c r="M270" s="31"/>
      <c r="N270" s="26"/>
      <c r="O270" s="30">
        <v>90.005594718585641</v>
      </c>
      <c r="P270" s="32">
        <v>100</v>
      </c>
      <c r="Q270" s="30">
        <v>120.82191780821918</v>
      </c>
      <c r="R270" s="30">
        <v>144.9131513647643</v>
      </c>
      <c r="S270" s="36"/>
      <c r="T270" s="31">
        <v>157.79198693966396</v>
      </c>
      <c r="U270" s="31">
        <v>0</v>
      </c>
      <c r="V270" s="30">
        <v>101.52671755725191</v>
      </c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</row>
    <row r="271" spans="1:62" ht="36" x14ac:dyDescent="0.2">
      <c r="A271" s="22" t="s">
        <v>506</v>
      </c>
      <c r="C271" s="23">
        <f>SUM(C272:C288)</f>
        <v>14083</v>
      </c>
      <c r="D271" s="23">
        <f>SUM(D272:D288)</f>
        <v>14445.2</v>
      </c>
      <c r="E271" s="24">
        <f>IF(C271&gt;0,D271/C271*100,0)</f>
        <v>102.57189519278562</v>
      </c>
      <c r="F271" s="23">
        <f>SUM(F272:F288)</f>
        <v>14083</v>
      </c>
      <c r="G271" s="23">
        <f>SUM(G272:G288)</f>
        <v>14445.2</v>
      </c>
      <c r="H271" s="23">
        <f t="shared" si="40"/>
        <v>102.57189519278562</v>
      </c>
      <c r="I271" s="23">
        <f>SUM(I272:I288)</f>
        <v>362.20000000000033</v>
      </c>
      <c r="J271" s="23">
        <f>SUM(J272:J288)</f>
        <v>1045.3000000000004</v>
      </c>
      <c r="K271" s="23">
        <f>SUM(K272:K288)</f>
        <v>683.1</v>
      </c>
      <c r="L271" s="26"/>
      <c r="M271" s="31"/>
      <c r="N271" s="26"/>
      <c r="O271" s="26"/>
      <c r="P271" s="35"/>
      <c r="Q271" s="26"/>
      <c r="R271" s="26"/>
      <c r="S271" s="36"/>
      <c r="T271" s="31"/>
      <c r="U271" s="31"/>
      <c r="V271" s="26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x14ac:dyDescent="0.2">
      <c r="A272" s="28" t="s">
        <v>507</v>
      </c>
      <c r="B272" s="28" t="s">
        <v>508</v>
      </c>
      <c r="C272" s="6">
        <v>374</v>
      </c>
      <c r="D272" s="6">
        <v>388.3</v>
      </c>
      <c r="E272" s="6">
        <f t="shared" ref="E272:E287" si="44">D272/C272*100</f>
        <v>103.82352941176471</v>
      </c>
      <c r="F272" s="6">
        <v>374</v>
      </c>
      <c r="G272" s="6">
        <v>388.3</v>
      </c>
      <c r="H272" s="6">
        <f t="shared" si="40"/>
        <v>103.82352941176471</v>
      </c>
      <c r="I272" s="29">
        <f t="shared" ref="I272:I288" si="45">G272-F272</f>
        <v>14.300000000000011</v>
      </c>
      <c r="J272" s="29">
        <f t="shared" si="42"/>
        <v>14.300000000000011</v>
      </c>
      <c r="K272" s="29">
        <f t="shared" si="43"/>
        <v>0</v>
      </c>
      <c r="L272" s="30">
        <v>0</v>
      </c>
      <c r="M272" s="31"/>
      <c r="N272" s="26"/>
      <c r="O272" s="30">
        <v>100.54476121300166</v>
      </c>
      <c r="P272" s="32">
        <v>100</v>
      </c>
      <c r="Q272" s="30">
        <v>0</v>
      </c>
      <c r="R272" s="30">
        <v>113.92405063291137</v>
      </c>
      <c r="S272" s="36"/>
      <c r="T272" s="31">
        <v>134.10071942446044</v>
      </c>
      <c r="U272" s="31">
        <v>247.56756756756758</v>
      </c>
      <c r="V272" s="30">
        <v>100</v>
      </c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  <c r="AZ272" s="37"/>
      <c r="BA272" s="37"/>
      <c r="BB272" s="37"/>
      <c r="BC272" s="37"/>
      <c r="BD272" s="37"/>
      <c r="BE272" s="37"/>
      <c r="BF272" s="37"/>
      <c r="BG272" s="37"/>
      <c r="BH272" s="37"/>
      <c r="BI272" s="37"/>
      <c r="BJ272" s="37"/>
    </row>
    <row r="273" spans="1:62" x14ac:dyDescent="0.2">
      <c r="A273" s="28" t="s">
        <v>509</v>
      </c>
      <c r="B273" s="28" t="s">
        <v>510</v>
      </c>
      <c r="C273" s="6">
        <v>321</v>
      </c>
      <c r="D273" s="6">
        <v>258.10000000000002</v>
      </c>
      <c r="E273" s="6">
        <f t="shared" si="44"/>
        <v>80.404984423676012</v>
      </c>
      <c r="F273" s="6">
        <v>321</v>
      </c>
      <c r="G273" s="6">
        <v>258.10000000000002</v>
      </c>
      <c r="H273" s="6">
        <f t="shared" si="40"/>
        <v>80.404984423676012</v>
      </c>
      <c r="I273" s="29">
        <f t="shared" si="45"/>
        <v>-62.899999999999977</v>
      </c>
      <c r="J273" s="29">
        <f t="shared" si="42"/>
        <v>0</v>
      </c>
      <c r="K273" s="29">
        <f t="shared" si="43"/>
        <v>62.899999999999977</v>
      </c>
      <c r="L273" s="30">
        <v>0</v>
      </c>
      <c r="M273" s="31"/>
      <c r="N273" s="26"/>
      <c r="O273" s="30">
        <v>117.96794504865484</v>
      </c>
      <c r="P273" s="32">
        <v>100</v>
      </c>
      <c r="Q273" s="30">
        <v>0</v>
      </c>
      <c r="R273" s="30">
        <v>81.739130434782609</v>
      </c>
      <c r="S273" s="36"/>
      <c r="T273" s="31">
        <v>123.87212967131921</v>
      </c>
      <c r="U273" s="31">
        <v>97.567567567567565</v>
      </c>
      <c r="V273" s="30">
        <v>106.77966101694916</v>
      </c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  <c r="AZ273" s="37"/>
      <c r="BA273" s="37"/>
      <c r="BB273" s="37"/>
      <c r="BC273" s="37"/>
      <c r="BD273" s="37"/>
      <c r="BE273" s="37"/>
      <c r="BF273" s="37"/>
      <c r="BG273" s="37"/>
      <c r="BH273" s="37"/>
      <c r="BI273" s="37"/>
      <c r="BJ273" s="37"/>
    </row>
    <row r="274" spans="1:62" x14ac:dyDescent="0.2">
      <c r="A274" s="28" t="s">
        <v>511</v>
      </c>
      <c r="B274" s="28" t="s">
        <v>512</v>
      </c>
      <c r="C274" s="6">
        <v>355</v>
      </c>
      <c r="D274" s="6">
        <v>317.7</v>
      </c>
      <c r="E274" s="6">
        <f t="shared" si="44"/>
        <v>89.492957746478879</v>
      </c>
      <c r="F274" s="6">
        <v>355</v>
      </c>
      <c r="G274" s="6">
        <v>317.7</v>
      </c>
      <c r="H274" s="6">
        <f t="shared" si="40"/>
        <v>89.492957746478879</v>
      </c>
      <c r="I274" s="29">
        <f t="shared" si="45"/>
        <v>-37.300000000000011</v>
      </c>
      <c r="J274" s="29">
        <f t="shared" si="42"/>
        <v>0</v>
      </c>
      <c r="K274" s="29">
        <f t="shared" si="43"/>
        <v>37.300000000000011</v>
      </c>
      <c r="L274" s="30">
        <v>0</v>
      </c>
      <c r="M274" s="31"/>
      <c r="N274" s="26"/>
      <c r="O274" s="30">
        <v>87.966875681570343</v>
      </c>
      <c r="P274" s="32">
        <v>100</v>
      </c>
      <c r="Q274" s="30">
        <v>0</v>
      </c>
      <c r="R274" s="30">
        <v>114.1732283464567</v>
      </c>
      <c r="S274" s="36"/>
      <c r="T274" s="31">
        <v>112.15681967933232</v>
      </c>
      <c r="U274" s="31">
        <v>0</v>
      </c>
      <c r="V274" s="30">
        <v>108.88888888888889</v>
      </c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  <c r="AZ274" s="37"/>
      <c r="BA274" s="37"/>
      <c r="BB274" s="37"/>
      <c r="BC274" s="37"/>
      <c r="BD274" s="37"/>
      <c r="BE274" s="37"/>
      <c r="BF274" s="37"/>
      <c r="BG274" s="37"/>
      <c r="BH274" s="37"/>
      <c r="BI274" s="37"/>
      <c r="BJ274" s="37"/>
    </row>
    <row r="275" spans="1:62" x14ac:dyDescent="0.2">
      <c r="A275" s="28" t="s">
        <v>513</v>
      </c>
      <c r="B275" s="28" t="s">
        <v>514</v>
      </c>
      <c r="C275" s="6">
        <v>1330</v>
      </c>
      <c r="D275" s="6">
        <v>1259</v>
      </c>
      <c r="E275" s="6">
        <f t="shared" si="44"/>
        <v>94.661654135338352</v>
      </c>
      <c r="F275" s="6">
        <v>1330</v>
      </c>
      <c r="G275" s="6">
        <v>1259</v>
      </c>
      <c r="H275" s="6">
        <f t="shared" si="40"/>
        <v>94.661654135338352</v>
      </c>
      <c r="I275" s="29">
        <f t="shared" si="45"/>
        <v>-71</v>
      </c>
      <c r="J275" s="29">
        <f t="shared" si="42"/>
        <v>0</v>
      </c>
      <c r="K275" s="29">
        <f t="shared" si="43"/>
        <v>71</v>
      </c>
      <c r="L275" s="30">
        <v>0</v>
      </c>
      <c r="M275" s="31"/>
      <c r="N275" s="26"/>
      <c r="O275" s="30">
        <v>111.20871076951231</v>
      </c>
      <c r="P275" s="32">
        <v>100</v>
      </c>
      <c r="Q275" s="30">
        <v>81.947069943289236</v>
      </c>
      <c r="R275" s="30">
        <v>73.602264685067226</v>
      </c>
      <c r="S275" s="36"/>
      <c r="T275" s="31">
        <v>123.81475817243357</v>
      </c>
      <c r="U275" s="31">
        <v>143.78378378378378</v>
      </c>
      <c r="V275" s="30">
        <v>115.24390243902438</v>
      </c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  <c r="AZ275" s="37"/>
      <c r="BA275" s="37"/>
      <c r="BB275" s="37"/>
      <c r="BC275" s="37"/>
      <c r="BD275" s="37"/>
      <c r="BE275" s="37"/>
      <c r="BF275" s="37"/>
      <c r="BG275" s="37"/>
      <c r="BH275" s="37"/>
      <c r="BI275" s="37"/>
      <c r="BJ275" s="37"/>
    </row>
    <row r="276" spans="1:62" x14ac:dyDescent="0.2">
      <c r="A276" s="28" t="s">
        <v>515</v>
      </c>
      <c r="B276" s="28" t="s">
        <v>516</v>
      </c>
      <c r="C276" s="6">
        <v>300</v>
      </c>
      <c r="D276" s="6">
        <v>278.2</v>
      </c>
      <c r="E276" s="6">
        <f t="shared" si="44"/>
        <v>92.733333333333334</v>
      </c>
      <c r="F276" s="6">
        <v>300</v>
      </c>
      <c r="G276" s="6">
        <v>278.2</v>
      </c>
      <c r="H276" s="6">
        <f t="shared" si="40"/>
        <v>92.733333333333334</v>
      </c>
      <c r="I276" s="29">
        <f t="shared" si="45"/>
        <v>-21.800000000000011</v>
      </c>
      <c r="J276" s="29">
        <f t="shared" si="42"/>
        <v>0</v>
      </c>
      <c r="K276" s="29">
        <f t="shared" si="43"/>
        <v>21.800000000000011</v>
      </c>
      <c r="L276" s="30">
        <v>113.27543424317619</v>
      </c>
      <c r="M276" s="31"/>
      <c r="N276" s="26"/>
      <c r="O276" s="30">
        <v>91.444496052020426</v>
      </c>
      <c r="P276" s="32">
        <v>100</v>
      </c>
      <c r="Q276" s="30">
        <v>2.0454545454545454</v>
      </c>
      <c r="R276" s="30">
        <v>119.71830985915493</v>
      </c>
      <c r="S276" s="36"/>
      <c r="T276" s="31">
        <v>156.61804430037819</v>
      </c>
      <c r="U276" s="31">
        <v>128.37837837837839</v>
      </c>
      <c r="V276" s="30">
        <v>101.29870129870129</v>
      </c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  <c r="AZ276" s="37"/>
      <c r="BA276" s="37"/>
      <c r="BB276" s="37"/>
      <c r="BC276" s="37"/>
      <c r="BD276" s="37"/>
      <c r="BE276" s="37"/>
      <c r="BF276" s="37"/>
      <c r="BG276" s="37"/>
      <c r="BH276" s="37"/>
      <c r="BI276" s="37"/>
      <c r="BJ276" s="37"/>
    </row>
    <row r="277" spans="1:62" x14ac:dyDescent="0.2">
      <c r="A277" s="28" t="s">
        <v>517</v>
      </c>
      <c r="B277" s="28" t="s">
        <v>518</v>
      </c>
      <c r="C277" s="6">
        <v>801</v>
      </c>
      <c r="D277" s="6">
        <v>767.5</v>
      </c>
      <c r="E277" s="6">
        <f t="shared" si="44"/>
        <v>95.817727840199751</v>
      </c>
      <c r="F277" s="6">
        <v>801</v>
      </c>
      <c r="G277" s="6">
        <v>767.5</v>
      </c>
      <c r="H277" s="6">
        <f t="shared" si="40"/>
        <v>95.817727840199751</v>
      </c>
      <c r="I277" s="29">
        <f t="shared" si="45"/>
        <v>-33.5</v>
      </c>
      <c r="J277" s="29">
        <f t="shared" si="42"/>
        <v>0</v>
      </c>
      <c r="K277" s="29">
        <f t="shared" si="43"/>
        <v>33.5</v>
      </c>
      <c r="L277" s="30">
        <v>0</v>
      </c>
      <c r="M277" s="31"/>
      <c r="N277" s="26"/>
      <c r="O277" s="30">
        <v>110.86698643560781</v>
      </c>
      <c r="P277" s="32">
        <v>100</v>
      </c>
      <c r="Q277" s="30">
        <v>81.818181818181813</v>
      </c>
      <c r="R277" s="30">
        <v>119.64980544747084</v>
      </c>
      <c r="S277" s="36"/>
      <c r="T277" s="31">
        <v>119.89139754215489</v>
      </c>
      <c r="U277" s="31">
        <v>39.729729729729726</v>
      </c>
      <c r="V277" s="30">
        <v>110.20408163265304</v>
      </c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  <c r="AZ277" s="37"/>
      <c r="BA277" s="37"/>
      <c r="BB277" s="37"/>
      <c r="BC277" s="37"/>
      <c r="BD277" s="37"/>
      <c r="BE277" s="37"/>
      <c r="BF277" s="37"/>
      <c r="BG277" s="37"/>
      <c r="BH277" s="37"/>
      <c r="BI277" s="37"/>
      <c r="BJ277" s="37"/>
    </row>
    <row r="278" spans="1:62" x14ac:dyDescent="0.2">
      <c r="A278" s="28" t="s">
        <v>519</v>
      </c>
      <c r="B278" s="28" t="s">
        <v>520</v>
      </c>
      <c r="C278" s="6">
        <v>1087</v>
      </c>
      <c r="D278" s="6">
        <v>1033.8</v>
      </c>
      <c r="E278" s="6">
        <f t="shared" si="44"/>
        <v>95.105795768169259</v>
      </c>
      <c r="F278" s="6">
        <v>1087</v>
      </c>
      <c r="G278" s="6">
        <v>1033.8</v>
      </c>
      <c r="H278" s="6">
        <f t="shared" si="40"/>
        <v>95.105795768169259</v>
      </c>
      <c r="I278" s="29">
        <f t="shared" si="45"/>
        <v>-53.200000000000045</v>
      </c>
      <c r="J278" s="29">
        <f t="shared" si="42"/>
        <v>0</v>
      </c>
      <c r="K278" s="29">
        <f t="shared" si="43"/>
        <v>53.200000000000045</v>
      </c>
      <c r="L278" s="30">
        <v>0</v>
      </c>
      <c r="M278" s="31"/>
      <c r="N278" s="26"/>
      <c r="O278" s="30">
        <v>144.16735610447938</v>
      </c>
      <c r="P278" s="32">
        <v>100</v>
      </c>
      <c r="Q278" s="30">
        <v>44.776119402985081</v>
      </c>
      <c r="R278" s="30">
        <v>92.387287509238718</v>
      </c>
      <c r="S278" s="36"/>
      <c r="T278" s="31">
        <v>122.7581670686253</v>
      </c>
      <c r="U278" s="31">
        <v>121.62162162162163</v>
      </c>
      <c r="V278" s="30">
        <v>96.951219512195124</v>
      </c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  <c r="AZ278" s="37"/>
      <c r="BA278" s="37"/>
      <c r="BB278" s="37"/>
      <c r="BC278" s="37"/>
      <c r="BD278" s="37"/>
      <c r="BE278" s="37"/>
      <c r="BF278" s="37"/>
      <c r="BG278" s="37"/>
      <c r="BH278" s="37"/>
      <c r="BI278" s="37"/>
      <c r="BJ278" s="37"/>
    </row>
    <row r="279" spans="1:62" x14ac:dyDescent="0.2">
      <c r="A279" s="28" t="s">
        <v>521</v>
      </c>
      <c r="B279" s="28" t="s">
        <v>522</v>
      </c>
      <c r="C279" s="6">
        <v>1027</v>
      </c>
      <c r="D279" s="6">
        <v>889.6</v>
      </c>
      <c r="E279" s="6">
        <f t="shared" si="44"/>
        <v>86.621226874391439</v>
      </c>
      <c r="F279" s="6">
        <v>1027</v>
      </c>
      <c r="G279" s="6">
        <v>889.6</v>
      </c>
      <c r="H279" s="6">
        <f t="shared" si="40"/>
        <v>86.621226874391439</v>
      </c>
      <c r="I279" s="29">
        <f t="shared" si="45"/>
        <v>-137.39999999999998</v>
      </c>
      <c r="J279" s="29">
        <f t="shared" si="42"/>
        <v>0</v>
      </c>
      <c r="K279" s="29">
        <f t="shared" si="43"/>
        <v>137.39999999999998</v>
      </c>
      <c r="L279" s="30">
        <v>0</v>
      </c>
      <c r="M279" s="31"/>
      <c r="N279" s="26"/>
      <c r="O279" s="30">
        <v>67.709712360091473</v>
      </c>
      <c r="P279" s="32">
        <v>100</v>
      </c>
      <c r="Q279" s="30">
        <v>0</v>
      </c>
      <c r="R279" s="30">
        <v>105.81092801387683</v>
      </c>
      <c r="S279" s="36"/>
      <c r="T279" s="31">
        <v>135.27289929631601</v>
      </c>
      <c r="U279" s="31">
        <v>164.32432432432432</v>
      </c>
      <c r="V279" s="30">
        <v>164.66666666666669</v>
      </c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  <c r="AZ279" s="37"/>
      <c r="BA279" s="37"/>
      <c r="BB279" s="37"/>
      <c r="BC279" s="37"/>
      <c r="BD279" s="37"/>
      <c r="BE279" s="37"/>
      <c r="BF279" s="37"/>
      <c r="BG279" s="37"/>
      <c r="BH279" s="37"/>
      <c r="BI279" s="37"/>
      <c r="BJ279" s="37"/>
    </row>
    <row r="280" spans="1:62" x14ac:dyDescent="0.2">
      <c r="A280" s="28" t="s">
        <v>523</v>
      </c>
      <c r="B280" s="28" t="s">
        <v>524</v>
      </c>
      <c r="C280" s="6">
        <v>766</v>
      </c>
      <c r="D280" s="6">
        <v>788.7</v>
      </c>
      <c r="E280" s="6">
        <f t="shared" si="44"/>
        <v>102.96344647519582</v>
      </c>
      <c r="F280" s="6">
        <v>766</v>
      </c>
      <c r="G280" s="6">
        <v>788.7</v>
      </c>
      <c r="H280" s="6">
        <f t="shared" si="40"/>
        <v>102.96344647519582</v>
      </c>
      <c r="I280" s="29">
        <f t="shared" si="45"/>
        <v>22.700000000000045</v>
      </c>
      <c r="J280" s="29">
        <f t="shared" si="42"/>
        <v>22.700000000000045</v>
      </c>
      <c r="K280" s="29">
        <f t="shared" si="43"/>
        <v>0</v>
      </c>
      <c r="L280" s="30">
        <v>0</v>
      </c>
      <c r="M280" s="31"/>
      <c r="N280" s="26"/>
      <c r="O280" s="30">
        <v>147.33893557422974</v>
      </c>
      <c r="P280" s="32">
        <v>100</v>
      </c>
      <c r="Q280" s="30">
        <v>47.124304267161406</v>
      </c>
      <c r="R280" s="30">
        <v>102.78372591006423</v>
      </c>
      <c r="S280" s="36"/>
      <c r="T280" s="31">
        <v>129.00980252876829</v>
      </c>
      <c r="U280" s="31">
        <v>122.43243243243242</v>
      </c>
      <c r="V280" s="30">
        <v>100</v>
      </c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  <c r="AZ280" s="37"/>
      <c r="BA280" s="37"/>
      <c r="BB280" s="37"/>
      <c r="BC280" s="37"/>
      <c r="BD280" s="37"/>
      <c r="BE280" s="37"/>
      <c r="BF280" s="37"/>
      <c r="BG280" s="37"/>
      <c r="BH280" s="37"/>
      <c r="BI280" s="37"/>
      <c r="BJ280" s="37"/>
    </row>
    <row r="281" spans="1:62" x14ac:dyDescent="0.2">
      <c r="A281" s="28" t="s">
        <v>525</v>
      </c>
      <c r="B281" s="28" t="s">
        <v>526</v>
      </c>
      <c r="C281" s="6">
        <v>552</v>
      </c>
      <c r="D281" s="6">
        <v>657.5</v>
      </c>
      <c r="E281" s="6">
        <f t="shared" si="44"/>
        <v>119.11231884057972</v>
      </c>
      <c r="F281" s="6">
        <v>552</v>
      </c>
      <c r="G281" s="6">
        <v>657.5</v>
      </c>
      <c r="H281" s="6">
        <f t="shared" si="40"/>
        <v>119.11231884057972</v>
      </c>
      <c r="I281" s="29">
        <f t="shared" si="45"/>
        <v>105.5</v>
      </c>
      <c r="J281" s="29">
        <f t="shared" si="42"/>
        <v>105.5</v>
      </c>
      <c r="K281" s="29">
        <f t="shared" si="43"/>
        <v>0</v>
      </c>
      <c r="L281" s="30">
        <v>0</v>
      </c>
      <c r="M281" s="31"/>
      <c r="N281" s="26"/>
      <c r="O281" s="30">
        <v>103.04978464656701</v>
      </c>
      <c r="P281" s="32">
        <v>100</v>
      </c>
      <c r="Q281" s="30">
        <v>143.44827586206898</v>
      </c>
      <c r="R281" s="30">
        <v>131.37032842582107</v>
      </c>
      <c r="S281" s="36"/>
      <c r="T281" s="31">
        <v>139.69395911841954</v>
      </c>
      <c r="U281" s="31">
        <v>151.8918918918919</v>
      </c>
      <c r="V281" s="30">
        <v>121.05263157894737</v>
      </c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  <c r="AZ281" s="37"/>
      <c r="BA281" s="37"/>
      <c r="BB281" s="37"/>
      <c r="BC281" s="37"/>
      <c r="BD281" s="37"/>
      <c r="BE281" s="37"/>
      <c r="BF281" s="37"/>
      <c r="BG281" s="37"/>
      <c r="BH281" s="37"/>
      <c r="BI281" s="37"/>
      <c r="BJ281" s="37"/>
    </row>
    <row r="282" spans="1:62" x14ac:dyDescent="0.2">
      <c r="A282" s="28" t="s">
        <v>527</v>
      </c>
      <c r="B282" s="28" t="s">
        <v>528</v>
      </c>
      <c r="C282" s="6">
        <v>584</v>
      </c>
      <c r="D282" s="6">
        <v>624.9</v>
      </c>
      <c r="E282" s="6">
        <f t="shared" si="44"/>
        <v>107.00342465753425</v>
      </c>
      <c r="F282" s="6">
        <v>584</v>
      </c>
      <c r="G282" s="6">
        <v>624.9</v>
      </c>
      <c r="H282" s="6">
        <f t="shared" si="40"/>
        <v>107.00342465753425</v>
      </c>
      <c r="I282" s="29">
        <f t="shared" si="45"/>
        <v>40.899999999999977</v>
      </c>
      <c r="J282" s="29">
        <f t="shared" si="42"/>
        <v>40.899999999999977</v>
      </c>
      <c r="K282" s="29">
        <f t="shared" si="43"/>
        <v>0</v>
      </c>
      <c r="L282" s="30">
        <v>0</v>
      </c>
      <c r="M282" s="31"/>
      <c r="N282" s="26"/>
      <c r="O282" s="30">
        <v>39.585929262915748</v>
      </c>
      <c r="P282" s="32">
        <v>100</v>
      </c>
      <c r="Q282" s="30">
        <v>164.81913652275381</v>
      </c>
      <c r="R282" s="30">
        <v>78.265765765765778</v>
      </c>
      <c r="S282" s="36"/>
      <c r="T282" s="31">
        <v>127.04313725490195</v>
      </c>
      <c r="U282" s="31">
        <v>153.7837837837838</v>
      </c>
      <c r="V282" s="30">
        <v>100.84033613445378</v>
      </c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  <c r="AZ282" s="37"/>
      <c r="BA282" s="37"/>
      <c r="BB282" s="37"/>
      <c r="BC282" s="37"/>
      <c r="BD282" s="37"/>
      <c r="BE282" s="37"/>
      <c r="BF282" s="37"/>
      <c r="BG282" s="37"/>
      <c r="BH282" s="37"/>
      <c r="BI282" s="37"/>
      <c r="BJ282" s="37"/>
    </row>
    <row r="283" spans="1:62" x14ac:dyDescent="0.2">
      <c r="A283" s="28" t="s">
        <v>529</v>
      </c>
      <c r="B283" s="28" t="s">
        <v>530</v>
      </c>
      <c r="C283" s="6">
        <v>1064</v>
      </c>
      <c r="D283" s="6">
        <v>1106.2</v>
      </c>
      <c r="E283" s="6">
        <f t="shared" si="44"/>
        <v>103.96616541353383</v>
      </c>
      <c r="F283" s="6">
        <v>1064</v>
      </c>
      <c r="G283" s="6">
        <v>1106.2</v>
      </c>
      <c r="H283" s="6">
        <f t="shared" si="40"/>
        <v>103.96616541353383</v>
      </c>
      <c r="I283" s="29">
        <f t="shared" si="45"/>
        <v>42.200000000000045</v>
      </c>
      <c r="J283" s="29">
        <f t="shared" si="42"/>
        <v>42.200000000000045</v>
      </c>
      <c r="K283" s="29">
        <f t="shared" si="43"/>
        <v>0</v>
      </c>
      <c r="L283" s="30">
        <v>0</v>
      </c>
      <c r="M283" s="31"/>
      <c r="N283" s="26"/>
      <c r="O283" s="30">
        <v>84.993756070487024</v>
      </c>
      <c r="P283" s="32">
        <v>100</v>
      </c>
      <c r="Q283" s="30">
        <v>132.09647495361781</v>
      </c>
      <c r="R283" s="30">
        <v>119.3633952254642</v>
      </c>
      <c r="S283" s="36"/>
      <c r="T283" s="31">
        <v>136.20715802244464</v>
      </c>
      <c r="U283" s="31">
        <v>147.027027027027</v>
      </c>
      <c r="V283" s="30">
        <v>101.06382978723406</v>
      </c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  <c r="AZ283" s="37"/>
      <c r="BA283" s="37"/>
      <c r="BB283" s="37"/>
      <c r="BC283" s="37"/>
      <c r="BD283" s="37"/>
      <c r="BE283" s="37"/>
      <c r="BF283" s="37"/>
      <c r="BG283" s="37"/>
      <c r="BH283" s="37"/>
      <c r="BI283" s="37"/>
      <c r="BJ283" s="37"/>
    </row>
    <row r="284" spans="1:62" x14ac:dyDescent="0.2">
      <c r="A284" s="28" t="s">
        <v>531</v>
      </c>
      <c r="B284" s="28" t="s">
        <v>532</v>
      </c>
      <c r="C284" s="6">
        <v>1017</v>
      </c>
      <c r="D284" s="6">
        <v>1312.9</v>
      </c>
      <c r="E284" s="6">
        <f t="shared" si="44"/>
        <v>129.09537856440511</v>
      </c>
      <c r="F284" s="6">
        <v>1017</v>
      </c>
      <c r="G284" s="6">
        <v>1312.9</v>
      </c>
      <c r="H284" s="6">
        <f t="shared" si="40"/>
        <v>129.09537856440511</v>
      </c>
      <c r="I284" s="29">
        <f t="shared" si="45"/>
        <v>295.90000000000009</v>
      </c>
      <c r="J284" s="29">
        <f t="shared" si="42"/>
        <v>295.90000000000009</v>
      </c>
      <c r="K284" s="29">
        <f t="shared" si="43"/>
        <v>0</v>
      </c>
      <c r="L284" s="30">
        <v>104.42051943100428</v>
      </c>
      <c r="M284" s="31"/>
      <c r="N284" s="26"/>
      <c r="O284" s="30">
        <v>89.628740151004223</v>
      </c>
      <c r="P284" s="32">
        <v>100</v>
      </c>
      <c r="Q284" s="30">
        <v>0.60240963855421692</v>
      </c>
      <c r="R284" s="30">
        <v>95.174262734584445</v>
      </c>
      <c r="S284" s="36"/>
      <c r="T284" s="31">
        <v>123.72659886915346</v>
      </c>
      <c r="U284" s="31">
        <v>79.729729729729726</v>
      </c>
      <c r="V284" s="30">
        <v>42.006269592476492</v>
      </c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  <c r="AZ284" s="37"/>
      <c r="BA284" s="37"/>
      <c r="BB284" s="37"/>
      <c r="BC284" s="37"/>
      <c r="BD284" s="37"/>
      <c r="BE284" s="37"/>
      <c r="BF284" s="37"/>
      <c r="BG284" s="37"/>
      <c r="BH284" s="37"/>
      <c r="BI284" s="37"/>
      <c r="BJ284" s="37"/>
    </row>
    <row r="285" spans="1:62" x14ac:dyDescent="0.2">
      <c r="A285" s="28" t="s">
        <v>533</v>
      </c>
      <c r="B285" s="28" t="s">
        <v>534</v>
      </c>
      <c r="C285" s="6">
        <v>1463</v>
      </c>
      <c r="D285" s="6">
        <v>1197</v>
      </c>
      <c r="E285" s="6">
        <f t="shared" si="44"/>
        <v>81.818181818181827</v>
      </c>
      <c r="F285" s="6">
        <v>1463</v>
      </c>
      <c r="G285" s="6">
        <v>1197</v>
      </c>
      <c r="H285" s="6">
        <f t="shared" si="40"/>
        <v>81.818181818181827</v>
      </c>
      <c r="I285" s="29">
        <f t="shared" si="45"/>
        <v>-266</v>
      </c>
      <c r="J285" s="29">
        <f t="shared" si="42"/>
        <v>0</v>
      </c>
      <c r="K285" s="29">
        <f t="shared" si="43"/>
        <v>266</v>
      </c>
      <c r="L285" s="30">
        <v>114.63704879016264</v>
      </c>
      <c r="M285" s="31"/>
      <c r="N285" s="26"/>
      <c r="O285" s="30">
        <v>115.82722594729455</v>
      </c>
      <c r="P285" s="32">
        <v>100</v>
      </c>
      <c r="Q285" s="30">
        <v>0</v>
      </c>
      <c r="R285" s="30">
        <v>92.178770949720672</v>
      </c>
      <c r="S285" s="36"/>
      <c r="T285" s="31">
        <v>142.20707344443002</v>
      </c>
      <c r="U285" s="31">
        <v>103.78378378378379</v>
      </c>
      <c r="V285" s="30">
        <v>100</v>
      </c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  <c r="AZ285" s="37"/>
      <c r="BA285" s="37"/>
      <c r="BB285" s="37"/>
      <c r="BC285" s="37"/>
      <c r="BD285" s="37"/>
      <c r="BE285" s="37"/>
      <c r="BF285" s="37"/>
      <c r="BG285" s="37"/>
      <c r="BH285" s="37"/>
      <c r="BI285" s="37"/>
      <c r="BJ285" s="37"/>
    </row>
    <row r="286" spans="1:62" x14ac:dyDescent="0.2">
      <c r="A286" s="28" t="s">
        <v>535</v>
      </c>
      <c r="B286" s="28" t="s">
        <v>536</v>
      </c>
      <c r="C286" s="6">
        <v>1807</v>
      </c>
      <c r="D286" s="6">
        <v>2171.8000000000002</v>
      </c>
      <c r="E286" s="6">
        <f t="shared" si="44"/>
        <v>120.18815716657446</v>
      </c>
      <c r="F286" s="6">
        <v>1807</v>
      </c>
      <c r="G286" s="6">
        <v>2171.8000000000002</v>
      </c>
      <c r="H286" s="6">
        <f t="shared" si="40"/>
        <v>120.18815716657446</v>
      </c>
      <c r="I286" s="29">
        <f t="shared" si="45"/>
        <v>364.80000000000018</v>
      </c>
      <c r="J286" s="29">
        <f t="shared" si="42"/>
        <v>364.80000000000018</v>
      </c>
      <c r="K286" s="29">
        <f t="shared" si="43"/>
        <v>0</v>
      </c>
      <c r="L286" s="30">
        <v>109.09480185648897</v>
      </c>
      <c r="M286" s="31"/>
      <c r="N286" s="26"/>
      <c r="O286" s="30">
        <v>113.27323335133561</v>
      </c>
      <c r="P286" s="32">
        <v>100</v>
      </c>
      <c r="Q286" s="30">
        <v>149.03225806451613</v>
      </c>
      <c r="R286" s="30">
        <v>136.28318584070794</v>
      </c>
      <c r="S286" s="36"/>
      <c r="T286" s="31">
        <v>126.37852816687322</v>
      </c>
      <c r="U286" s="31">
        <v>152.16216216216216</v>
      </c>
      <c r="V286" s="30">
        <v>611.11111111111109</v>
      </c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37"/>
      <c r="AL286" s="37"/>
      <c r="AM286" s="37"/>
      <c r="AN286" s="37"/>
      <c r="AO286" s="37"/>
      <c r="AP286" s="37"/>
      <c r="AQ286" s="37"/>
      <c r="AR286" s="37"/>
      <c r="AS286" s="37"/>
      <c r="AT286" s="37"/>
      <c r="AU286" s="37"/>
      <c r="AV286" s="37"/>
      <c r="AW286" s="37"/>
      <c r="AX286" s="37"/>
      <c r="AY286" s="37"/>
      <c r="AZ286" s="37"/>
      <c r="BA286" s="37"/>
      <c r="BB286" s="37"/>
      <c r="BC286" s="37"/>
      <c r="BD286" s="37"/>
      <c r="BE286" s="37"/>
      <c r="BF286" s="37"/>
      <c r="BG286" s="37"/>
      <c r="BH286" s="37"/>
      <c r="BI286" s="37"/>
      <c r="BJ286" s="37"/>
    </row>
    <row r="287" spans="1:62" x14ac:dyDescent="0.2">
      <c r="A287" s="28" t="s">
        <v>537</v>
      </c>
      <c r="B287" s="28" t="s">
        <v>538</v>
      </c>
      <c r="C287" s="6">
        <v>716</v>
      </c>
      <c r="D287" s="6">
        <v>815.9</v>
      </c>
      <c r="E287" s="6">
        <f t="shared" si="44"/>
        <v>113.95251396648045</v>
      </c>
      <c r="F287" s="6">
        <v>716</v>
      </c>
      <c r="G287" s="6">
        <v>815.9</v>
      </c>
      <c r="H287" s="6">
        <f t="shared" si="40"/>
        <v>113.95251396648045</v>
      </c>
      <c r="I287" s="29">
        <f t="shared" si="45"/>
        <v>99.899999999999977</v>
      </c>
      <c r="J287" s="29">
        <f t="shared" si="42"/>
        <v>99.899999999999977</v>
      </c>
      <c r="K287" s="29">
        <f t="shared" si="43"/>
        <v>0</v>
      </c>
      <c r="L287" s="30">
        <v>103.10088913520154</v>
      </c>
      <c r="M287" s="31"/>
      <c r="N287" s="26"/>
      <c r="O287" s="30">
        <v>88.637028968240443</v>
      </c>
      <c r="P287" s="32">
        <v>100</v>
      </c>
      <c r="Q287" s="30">
        <v>0</v>
      </c>
      <c r="R287" s="30">
        <v>236.64122137404578</v>
      </c>
      <c r="S287" s="36"/>
      <c r="T287" s="31">
        <v>2619.5694607105015</v>
      </c>
      <c r="U287" s="31">
        <v>65.405405405405403</v>
      </c>
      <c r="V287" s="30">
        <v>125</v>
      </c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  <c r="AZ287" s="37"/>
      <c r="BA287" s="37"/>
      <c r="BB287" s="37"/>
      <c r="BC287" s="37"/>
      <c r="BD287" s="37"/>
      <c r="BE287" s="37"/>
      <c r="BF287" s="37"/>
      <c r="BG287" s="37"/>
      <c r="BH287" s="37"/>
      <c r="BI287" s="37"/>
      <c r="BJ287" s="37"/>
    </row>
    <row r="288" spans="1:62" x14ac:dyDescent="0.2">
      <c r="A288" s="28" t="s">
        <v>324</v>
      </c>
      <c r="B288" s="28" t="s">
        <v>325</v>
      </c>
      <c r="C288" s="6">
        <v>519</v>
      </c>
      <c r="D288" s="6">
        <v>578.1</v>
      </c>
      <c r="E288" s="6">
        <f t="shared" si="38"/>
        <v>111.38728323699422</v>
      </c>
      <c r="F288" s="6">
        <v>519</v>
      </c>
      <c r="G288" s="6">
        <v>578.1</v>
      </c>
      <c r="H288" s="6">
        <f t="shared" si="40"/>
        <v>111.38728323699422</v>
      </c>
      <c r="I288" s="29">
        <f t="shared" si="45"/>
        <v>59.100000000000023</v>
      </c>
      <c r="J288" s="29">
        <f t="shared" si="42"/>
        <v>59.100000000000023</v>
      </c>
      <c r="K288" s="29">
        <f t="shared" si="43"/>
        <v>0</v>
      </c>
      <c r="L288" s="30">
        <v>0</v>
      </c>
      <c r="M288" s="31"/>
      <c r="N288" s="26"/>
      <c r="O288" s="30">
        <v>73.601348648494209</v>
      </c>
      <c r="P288" s="32">
        <v>100</v>
      </c>
      <c r="Q288" s="30">
        <v>197.74774774774775</v>
      </c>
      <c r="R288" s="30">
        <v>104.77759472817134</v>
      </c>
      <c r="S288" s="36"/>
      <c r="T288" s="31">
        <v>6.2952575931794597</v>
      </c>
      <c r="U288" s="31">
        <v>105.40540540540539</v>
      </c>
      <c r="V288" s="30">
        <v>109.63302752293578</v>
      </c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</row>
    <row r="289" spans="1:62" ht="48" x14ac:dyDescent="0.2">
      <c r="A289" s="22" t="s">
        <v>539</v>
      </c>
      <c r="C289" s="23">
        <f>SUM(C290:C313)</f>
        <v>11447</v>
      </c>
      <c r="D289" s="23">
        <f>SUM(D290:D313)</f>
        <v>11525.2</v>
      </c>
      <c r="E289" s="24">
        <f>IF(C289&gt;0,D289/C289*100,0)</f>
        <v>100.68314842316765</v>
      </c>
      <c r="F289" s="23">
        <f>SUM(F290:F313)</f>
        <v>11447</v>
      </c>
      <c r="G289" s="23">
        <f>SUM(G290:G313)</f>
        <v>11525.2</v>
      </c>
      <c r="H289" s="23">
        <f t="shared" si="40"/>
        <v>100.68314842316765</v>
      </c>
      <c r="I289" s="23">
        <f>SUM(I290:I313)</f>
        <v>78.19999999999996</v>
      </c>
      <c r="J289" s="23">
        <f>SUM(J290:J313)</f>
        <v>986.8</v>
      </c>
      <c r="K289" s="23">
        <f>SUM(K290:K313)</f>
        <v>908.6</v>
      </c>
      <c r="L289" s="26"/>
      <c r="M289" s="31"/>
      <c r="N289" s="26"/>
      <c r="O289" s="26"/>
      <c r="P289" s="35"/>
      <c r="Q289" s="26"/>
      <c r="R289" s="26"/>
      <c r="S289" s="36"/>
      <c r="T289" s="31"/>
      <c r="U289" s="31"/>
      <c r="V289" s="26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x14ac:dyDescent="0.2">
      <c r="A290" s="28" t="s">
        <v>139</v>
      </c>
      <c r="B290" s="28" t="s">
        <v>140</v>
      </c>
      <c r="C290" s="6">
        <v>326</v>
      </c>
      <c r="D290" s="6">
        <v>369.6</v>
      </c>
      <c r="E290" s="6">
        <f t="shared" si="38"/>
        <v>113.37423312883436</v>
      </c>
      <c r="F290" s="6">
        <v>326</v>
      </c>
      <c r="G290" s="6">
        <v>369.6</v>
      </c>
      <c r="H290" s="6">
        <f t="shared" si="40"/>
        <v>113.37423312883436</v>
      </c>
      <c r="I290" s="29">
        <f t="shared" ref="I290:I313" si="46">G290-F290</f>
        <v>43.600000000000023</v>
      </c>
      <c r="J290" s="29">
        <f t="shared" si="42"/>
        <v>43.600000000000023</v>
      </c>
      <c r="K290" s="29">
        <f t="shared" si="43"/>
        <v>0</v>
      </c>
      <c r="L290" s="30">
        <v>116.39067709219788</v>
      </c>
      <c r="M290" s="31"/>
      <c r="N290" s="26"/>
      <c r="O290" s="30">
        <v>43.998629377019228</v>
      </c>
      <c r="P290" s="32">
        <v>100</v>
      </c>
      <c r="Q290" s="30">
        <v>100</v>
      </c>
      <c r="R290" s="30">
        <v>109.1799057014637</v>
      </c>
      <c r="S290" s="36"/>
      <c r="T290" s="31">
        <v>103.82464292822337</v>
      </c>
      <c r="U290" s="31">
        <v>54.418604651162781</v>
      </c>
      <c r="V290" s="30">
        <v>92.857142857142861</v>
      </c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</row>
    <row r="291" spans="1:62" x14ac:dyDescent="0.2">
      <c r="A291" s="28" t="s">
        <v>540</v>
      </c>
      <c r="B291" s="28" t="s">
        <v>541</v>
      </c>
      <c r="C291" s="6">
        <v>476</v>
      </c>
      <c r="D291" s="6">
        <v>415.5</v>
      </c>
      <c r="E291" s="6">
        <f t="shared" si="38"/>
        <v>87.289915966386559</v>
      </c>
      <c r="F291" s="6">
        <v>476</v>
      </c>
      <c r="G291" s="6">
        <v>415.5</v>
      </c>
      <c r="H291" s="6">
        <f t="shared" si="40"/>
        <v>87.289915966386559</v>
      </c>
      <c r="I291" s="29">
        <f t="shared" si="46"/>
        <v>-60.5</v>
      </c>
      <c r="J291" s="29">
        <f t="shared" si="42"/>
        <v>0</v>
      </c>
      <c r="K291" s="29">
        <f t="shared" si="43"/>
        <v>60.5</v>
      </c>
      <c r="L291" s="30">
        <v>83.186619718309856</v>
      </c>
      <c r="M291" s="31"/>
      <c r="N291" s="26"/>
      <c r="O291" s="30">
        <v>59.155808691581491</v>
      </c>
      <c r="P291" s="32">
        <v>100</v>
      </c>
      <c r="Q291" s="30">
        <v>100</v>
      </c>
      <c r="R291" s="30">
        <v>100</v>
      </c>
      <c r="S291" s="36"/>
      <c r="T291" s="31">
        <v>161.2163509471585</v>
      </c>
      <c r="U291" s="31">
        <v>0</v>
      </c>
      <c r="V291" s="30">
        <v>87.272727272727266</v>
      </c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</row>
    <row r="292" spans="1:62" x14ac:dyDescent="0.2">
      <c r="A292" s="28" t="s">
        <v>542</v>
      </c>
      <c r="B292" s="28" t="s">
        <v>543</v>
      </c>
      <c r="C292" s="6">
        <v>522</v>
      </c>
      <c r="D292" s="6">
        <v>536.5</v>
      </c>
      <c r="E292" s="6">
        <f t="shared" si="38"/>
        <v>102.77777777777777</v>
      </c>
      <c r="F292" s="6">
        <v>522</v>
      </c>
      <c r="G292" s="6">
        <v>536.5</v>
      </c>
      <c r="H292" s="6">
        <f t="shared" si="40"/>
        <v>102.77777777777777</v>
      </c>
      <c r="I292" s="29">
        <f t="shared" si="46"/>
        <v>14.5</v>
      </c>
      <c r="J292" s="29">
        <f t="shared" si="42"/>
        <v>14.5</v>
      </c>
      <c r="K292" s="29">
        <f t="shared" si="43"/>
        <v>0</v>
      </c>
      <c r="L292" s="30">
        <v>0</v>
      </c>
      <c r="M292" s="31"/>
      <c r="N292" s="26"/>
      <c r="O292" s="30">
        <v>58.325670357156</v>
      </c>
      <c r="P292" s="32">
        <v>100</v>
      </c>
      <c r="Q292" s="30">
        <v>100</v>
      </c>
      <c r="R292" s="30">
        <v>100</v>
      </c>
      <c r="S292" s="36"/>
      <c r="T292" s="31">
        <v>109.59492107936785</v>
      </c>
      <c r="U292" s="31">
        <v>30</v>
      </c>
      <c r="V292" s="30">
        <v>46.341463414634148</v>
      </c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</row>
    <row r="293" spans="1:62" x14ac:dyDescent="0.2">
      <c r="A293" s="28" t="s">
        <v>103</v>
      </c>
      <c r="B293" s="28" t="s">
        <v>104</v>
      </c>
      <c r="C293" s="6">
        <v>65</v>
      </c>
      <c r="D293" s="6">
        <v>275.2</v>
      </c>
      <c r="E293" s="6">
        <f t="shared" si="38"/>
        <v>423.38461538461536</v>
      </c>
      <c r="F293" s="6">
        <v>65</v>
      </c>
      <c r="G293" s="6">
        <v>275.2</v>
      </c>
      <c r="H293" s="6">
        <f t="shared" si="40"/>
        <v>423.38461538461536</v>
      </c>
      <c r="I293" s="29">
        <f t="shared" si="46"/>
        <v>210.2</v>
      </c>
      <c r="J293" s="29">
        <f t="shared" si="42"/>
        <v>210.2</v>
      </c>
      <c r="K293" s="29">
        <f t="shared" si="43"/>
        <v>0</v>
      </c>
      <c r="L293" s="30">
        <v>107.54567380482354</v>
      </c>
      <c r="M293" s="31"/>
      <c r="N293" s="26"/>
      <c r="O293" s="30">
        <v>103.80702932616967</v>
      </c>
      <c r="P293" s="32">
        <v>100</v>
      </c>
      <c r="Q293" s="30">
        <v>100.97276784521232</v>
      </c>
      <c r="R293" s="30">
        <v>114.83679525222553</v>
      </c>
      <c r="S293" s="36"/>
      <c r="T293" s="31">
        <v>120.76615373076491</v>
      </c>
      <c r="U293" s="31">
        <v>44.651162790697676</v>
      </c>
      <c r="V293" s="30">
        <v>118.21917808219177</v>
      </c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</row>
    <row r="294" spans="1:62" x14ac:dyDescent="0.2">
      <c r="A294" s="28" t="s">
        <v>544</v>
      </c>
      <c r="B294" s="28" t="s">
        <v>545</v>
      </c>
      <c r="C294" s="6">
        <v>750</v>
      </c>
      <c r="D294" s="6">
        <v>761.9</v>
      </c>
      <c r="E294" s="6">
        <f>D294/C294*100</f>
        <v>101.58666666666667</v>
      </c>
      <c r="F294" s="6">
        <v>750</v>
      </c>
      <c r="G294" s="6">
        <v>761.9</v>
      </c>
      <c r="H294" s="6">
        <f t="shared" si="40"/>
        <v>101.58666666666667</v>
      </c>
      <c r="I294" s="29">
        <f t="shared" si="46"/>
        <v>11.899999999999977</v>
      </c>
      <c r="J294" s="29">
        <f t="shared" si="42"/>
        <v>11.899999999999977</v>
      </c>
      <c r="K294" s="29">
        <f t="shared" si="43"/>
        <v>0</v>
      </c>
      <c r="L294" s="30">
        <v>96.680945795527379</v>
      </c>
      <c r="M294" s="31"/>
      <c r="N294" s="26"/>
      <c r="O294" s="30">
        <v>57.326804988232738</v>
      </c>
      <c r="P294" s="32">
        <v>100</v>
      </c>
      <c r="Q294" s="30">
        <v>131.60220994475139</v>
      </c>
      <c r="R294" s="30">
        <v>100</v>
      </c>
      <c r="S294" s="36"/>
      <c r="T294" s="31">
        <v>107.28655544651619</v>
      </c>
      <c r="U294" s="31">
        <v>69.302325581395351</v>
      </c>
      <c r="V294" s="30">
        <v>102.15053763440861</v>
      </c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</row>
    <row r="295" spans="1:62" x14ac:dyDescent="0.2">
      <c r="A295" s="28" t="s">
        <v>546</v>
      </c>
      <c r="B295" s="28" t="s">
        <v>547</v>
      </c>
      <c r="C295" s="6">
        <v>532</v>
      </c>
      <c r="D295" s="6">
        <v>501.8</v>
      </c>
      <c r="E295" s="6">
        <f>D295/C295*100</f>
        <v>94.323308270676705</v>
      </c>
      <c r="F295" s="6">
        <v>532</v>
      </c>
      <c r="G295" s="6">
        <v>501.8</v>
      </c>
      <c r="H295" s="6">
        <f t="shared" si="40"/>
        <v>94.323308270676705</v>
      </c>
      <c r="I295" s="29">
        <f t="shared" si="46"/>
        <v>-30.199999999999989</v>
      </c>
      <c r="J295" s="29">
        <f t="shared" si="42"/>
        <v>0</v>
      </c>
      <c r="K295" s="29">
        <f t="shared" si="43"/>
        <v>30.199999999999989</v>
      </c>
      <c r="L295" s="30">
        <v>0</v>
      </c>
      <c r="M295" s="31"/>
      <c r="N295" s="26"/>
      <c r="O295" s="30">
        <v>36.574511995872392</v>
      </c>
      <c r="P295" s="32">
        <v>100</v>
      </c>
      <c r="Q295" s="30">
        <v>115.71955003878978</v>
      </c>
      <c r="R295" s="30">
        <v>100</v>
      </c>
      <c r="S295" s="36"/>
      <c r="T295" s="31">
        <v>135.99771624322011</v>
      </c>
      <c r="U295" s="31">
        <v>66.279069767441854</v>
      </c>
      <c r="V295" s="30">
        <v>100</v>
      </c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</row>
    <row r="296" spans="1:62" x14ac:dyDescent="0.2">
      <c r="A296" s="28" t="s">
        <v>548</v>
      </c>
      <c r="B296" s="28" t="s">
        <v>549</v>
      </c>
      <c r="C296" s="6">
        <v>793</v>
      </c>
      <c r="D296" s="6">
        <v>169.8</v>
      </c>
      <c r="E296" s="6">
        <f t="shared" si="38"/>
        <v>21.41235813366961</v>
      </c>
      <c r="F296" s="6">
        <v>793</v>
      </c>
      <c r="G296" s="6">
        <v>169.8</v>
      </c>
      <c r="H296" s="6">
        <f t="shared" si="40"/>
        <v>21.41235813366961</v>
      </c>
      <c r="I296" s="29">
        <f t="shared" si="46"/>
        <v>-623.20000000000005</v>
      </c>
      <c r="J296" s="29">
        <f t="shared" si="42"/>
        <v>0</v>
      </c>
      <c r="K296" s="29">
        <f t="shared" si="43"/>
        <v>623.20000000000005</v>
      </c>
      <c r="L296" s="30">
        <v>0</v>
      </c>
      <c r="M296" s="31"/>
      <c r="N296" s="26"/>
      <c r="O296" s="30">
        <v>61.680578037818421</v>
      </c>
      <c r="P296" s="32">
        <v>100</v>
      </c>
      <c r="Q296" s="30">
        <v>100</v>
      </c>
      <c r="R296" s="30">
        <v>100</v>
      </c>
      <c r="S296" s="36"/>
      <c r="T296" s="31">
        <v>142.07848620987176</v>
      </c>
      <c r="U296" s="31">
        <v>95.813953488372093</v>
      </c>
      <c r="V296" s="30">
        <v>63.636363636363633</v>
      </c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</row>
    <row r="297" spans="1:62" x14ac:dyDescent="0.2">
      <c r="A297" s="28" t="s">
        <v>550</v>
      </c>
      <c r="B297" s="28" t="s">
        <v>551</v>
      </c>
      <c r="C297" s="6">
        <v>939</v>
      </c>
      <c r="D297" s="6">
        <v>1040.8</v>
      </c>
      <c r="E297" s="6">
        <f t="shared" si="38"/>
        <v>110.84132055378062</v>
      </c>
      <c r="F297" s="6">
        <v>939</v>
      </c>
      <c r="G297" s="6">
        <v>1040.8</v>
      </c>
      <c r="H297" s="6">
        <f t="shared" si="40"/>
        <v>110.84132055378062</v>
      </c>
      <c r="I297" s="29">
        <f t="shared" si="46"/>
        <v>101.79999999999995</v>
      </c>
      <c r="J297" s="29">
        <f t="shared" si="42"/>
        <v>101.79999999999995</v>
      </c>
      <c r="K297" s="29">
        <f t="shared" si="43"/>
        <v>0</v>
      </c>
      <c r="L297" s="30">
        <v>0</v>
      </c>
      <c r="M297" s="31"/>
      <c r="N297" s="26"/>
      <c r="O297" s="30">
        <v>57.260012524975387</v>
      </c>
      <c r="P297" s="32">
        <v>100</v>
      </c>
      <c r="Q297" s="30">
        <v>118.95299323703763</v>
      </c>
      <c r="R297" s="30">
        <v>100</v>
      </c>
      <c r="S297" s="36"/>
      <c r="T297" s="31">
        <v>295.04132231404958</v>
      </c>
      <c r="U297" s="31">
        <v>60</v>
      </c>
      <c r="V297" s="30">
        <v>109.11111111111111</v>
      </c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</row>
    <row r="298" spans="1:62" x14ac:dyDescent="0.2">
      <c r="A298" s="28" t="s">
        <v>552</v>
      </c>
      <c r="B298" s="28" t="s">
        <v>553</v>
      </c>
      <c r="C298" s="6">
        <v>316</v>
      </c>
      <c r="D298" s="6">
        <v>306.89999999999998</v>
      </c>
      <c r="E298" s="6">
        <f t="shared" si="38"/>
        <v>97.120253164556956</v>
      </c>
      <c r="F298" s="6">
        <v>316</v>
      </c>
      <c r="G298" s="6">
        <v>306.89999999999998</v>
      </c>
      <c r="H298" s="6">
        <f t="shared" si="40"/>
        <v>97.120253164556956</v>
      </c>
      <c r="I298" s="29">
        <f t="shared" si="46"/>
        <v>-9.1000000000000227</v>
      </c>
      <c r="J298" s="29">
        <f t="shared" si="42"/>
        <v>0</v>
      </c>
      <c r="K298" s="29">
        <f t="shared" si="43"/>
        <v>9.1000000000000227</v>
      </c>
      <c r="L298" s="30">
        <v>0</v>
      </c>
      <c r="M298" s="31"/>
      <c r="N298" s="26"/>
      <c r="O298" s="30">
        <v>80.200780814277749</v>
      </c>
      <c r="P298" s="32">
        <v>100</v>
      </c>
      <c r="Q298" s="30">
        <v>100</v>
      </c>
      <c r="R298" s="30">
        <v>100</v>
      </c>
      <c r="S298" s="36"/>
      <c r="T298" s="31">
        <v>188.4593190998269</v>
      </c>
      <c r="U298" s="31">
        <v>65.581395348837219</v>
      </c>
      <c r="V298" s="30">
        <v>100</v>
      </c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</row>
    <row r="299" spans="1:62" x14ac:dyDescent="0.2">
      <c r="A299" s="28" t="s">
        <v>554</v>
      </c>
      <c r="B299" s="28" t="s">
        <v>555</v>
      </c>
      <c r="C299" s="6">
        <v>705</v>
      </c>
      <c r="D299" s="6">
        <v>733</v>
      </c>
      <c r="E299" s="6">
        <f t="shared" si="38"/>
        <v>103.97163120567376</v>
      </c>
      <c r="F299" s="6">
        <v>705</v>
      </c>
      <c r="G299" s="6">
        <v>733</v>
      </c>
      <c r="H299" s="6">
        <f t="shared" si="40"/>
        <v>103.97163120567376</v>
      </c>
      <c r="I299" s="29">
        <f t="shared" si="46"/>
        <v>28</v>
      </c>
      <c r="J299" s="29">
        <f t="shared" si="42"/>
        <v>28</v>
      </c>
      <c r="K299" s="29">
        <f t="shared" si="43"/>
        <v>0</v>
      </c>
      <c r="L299" s="30">
        <v>159.38260869565218</v>
      </c>
      <c r="M299" s="31"/>
      <c r="N299" s="26"/>
      <c r="O299" s="30">
        <v>90.90370309817709</v>
      </c>
      <c r="P299" s="32">
        <v>100</v>
      </c>
      <c r="Q299" s="30">
        <v>104.44633248371564</v>
      </c>
      <c r="R299" s="30">
        <v>100</v>
      </c>
      <c r="S299" s="36"/>
      <c r="T299" s="31">
        <v>126.29531829860119</v>
      </c>
      <c r="U299" s="31">
        <v>55.116279069767437</v>
      </c>
      <c r="V299" s="30">
        <v>91.689008042895438</v>
      </c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</row>
    <row r="300" spans="1:62" x14ac:dyDescent="0.2">
      <c r="A300" s="28" t="s">
        <v>556</v>
      </c>
      <c r="B300" s="28" t="s">
        <v>557</v>
      </c>
      <c r="C300" s="6">
        <v>925</v>
      </c>
      <c r="D300" s="6">
        <v>812.6</v>
      </c>
      <c r="E300" s="6">
        <f t="shared" si="38"/>
        <v>87.848648648648648</v>
      </c>
      <c r="F300" s="6">
        <v>925</v>
      </c>
      <c r="G300" s="6">
        <v>812.6</v>
      </c>
      <c r="H300" s="6">
        <f t="shared" si="40"/>
        <v>87.848648648648648</v>
      </c>
      <c r="I300" s="29">
        <f t="shared" si="46"/>
        <v>-112.39999999999998</v>
      </c>
      <c r="J300" s="29">
        <f t="shared" si="42"/>
        <v>0</v>
      </c>
      <c r="K300" s="29">
        <f t="shared" si="43"/>
        <v>112.39999999999998</v>
      </c>
      <c r="L300" s="30">
        <v>0</v>
      </c>
      <c r="M300" s="31"/>
      <c r="N300" s="26"/>
      <c r="O300" s="30">
        <v>54.897979646062055</v>
      </c>
      <c r="P300" s="32">
        <v>100</v>
      </c>
      <c r="Q300" s="30">
        <v>100</v>
      </c>
      <c r="R300" s="30">
        <v>100</v>
      </c>
      <c r="S300" s="36"/>
      <c r="T300" s="31">
        <v>135.84719897607562</v>
      </c>
      <c r="U300" s="31">
        <v>54.651162790697668</v>
      </c>
      <c r="V300" s="30">
        <v>70.232558139534888</v>
      </c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</row>
    <row r="301" spans="1:62" x14ac:dyDescent="0.2">
      <c r="A301" s="28" t="s">
        <v>558</v>
      </c>
      <c r="B301" s="28" t="s">
        <v>559</v>
      </c>
      <c r="C301" s="6">
        <v>53</v>
      </c>
      <c r="D301" s="6">
        <v>104.3</v>
      </c>
      <c r="E301" s="6">
        <f t="shared" si="38"/>
        <v>196.79245283018867</v>
      </c>
      <c r="F301" s="6">
        <v>53</v>
      </c>
      <c r="G301" s="6">
        <v>104.3</v>
      </c>
      <c r="H301" s="6">
        <f t="shared" si="40"/>
        <v>196.79245283018867</v>
      </c>
      <c r="I301" s="29">
        <f t="shared" si="46"/>
        <v>51.3</v>
      </c>
      <c r="J301" s="29">
        <f t="shared" si="42"/>
        <v>51.3</v>
      </c>
      <c r="K301" s="29">
        <f t="shared" si="43"/>
        <v>0</v>
      </c>
      <c r="L301" s="30">
        <v>0</v>
      </c>
      <c r="M301" s="31"/>
      <c r="N301" s="26"/>
      <c r="O301" s="30">
        <v>66.51246533755635</v>
      </c>
      <c r="P301" s="32">
        <v>100</v>
      </c>
      <c r="Q301" s="30">
        <v>100</v>
      </c>
      <c r="R301" s="30">
        <v>100</v>
      </c>
      <c r="S301" s="36"/>
      <c r="T301" s="31">
        <v>117.12726947500222</v>
      </c>
      <c r="U301" s="31">
        <v>76.744186046511629</v>
      </c>
      <c r="V301" s="30">
        <v>88.235294117647058</v>
      </c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</row>
    <row r="302" spans="1:62" x14ac:dyDescent="0.2">
      <c r="A302" s="28" t="s">
        <v>560</v>
      </c>
      <c r="B302" s="28" t="s">
        <v>561</v>
      </c>
      <c r="C302" s="6">
        <v>365</v>
      </c>
      <c r="D302" s="6">
        <v>377.2</v>
      </c>
      <c r="E302" s="6">
        <f t="shared" si="38"/>
        <v>103.34246575342465</v>
      </c>
      <c r="F302" s="6">
        <v>365</v>
      </c>
      <c r="G302" s="6">
        <v>377.2</v>
      </c>
      <c r="H302" s="6">
        <f t="shared" si="40"/>
        <v>103.34246575342465</v>
      </c>
      <c r="I302" s="29">
        <f t="shared" si="46"/>
        <v>12.199999999999989</v>
      </c>
      <c r="J302" s="29">
        <f t="shared" si="42"/>
        <v>12.199999999999989</v>
      </c>
      <c r="K302" s="29">
        <f t="shared" si="43"/>
        <v>0</v>
      </c>
      <c r="L302" s="30">
        <v>0</v>
      </c>
      <c r="M302" s="31"/>
      <c r="N302" s="26"/>
      <c r="O302" s="30">
        <v>61.36927402017529</v>
      </c>
      <c r="P302" s="32">
        <v>100</v>
      </c>
      <c r="Q302" s="30">
        <v>100</v>
      </c>
      <c r="R302" s="30">
        <v>100</v>
      </c>
      <c r="S302" s="36"/>
      <c r="T302" s="31">
        <v>197.33990147783251</v>
      </c>
      <c r="U302" s="31">
        <v>94.418604651162795</v>
      </c>
      <c r="V302" s="30">
        <v>80.916030534351151</v>
      </c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</row>
    <row r="303" spans="1:62" x14ac:dyDescent="0.2">
      <c r="A303" s="28" t="s">
        <v>562</v>
      </c>
      <c r="B303" s="28" t="s">
        <v>563</v>
      </c>
      <c r="C303" s="6">
        <v>50</v>
      </c>
      <c r="D303" s="6">
        <v>48</v>
      </c>
      <c r="E303" s="6">
        <f t="shared" si="38"/>
        <v>96</v>
      </c>
      <c r="F303" s="6">
        <v>50</v>
      </c>
      <c r="G303" s="6">
        <v>48</v>
      </c>
      <c r="H303" s="6">
        <f t="shared" si="40"/>
        <v>96</v>
      </c>
      <c r="I303" s="29">
        <f t="shared" si="46"/>
        <v>-2</v>
      </c>
      <c r="J303" s="29">
        <f t="shared" si="42"/>
        <v>0</v>
      </c>
      <c r="K303" s="29">
        <f t="shared" si="43"/>
        <v>2</v>
      </c>
      <c r="L303" s="30">
        <v>0</v>
      </c>
      <c r="M303" s="31"/>
      <c r="N303" s="26"/>
      <c r="O303" s="30">
        <v>103.55502480249864</v>
      </c>
      <c r="P303" s="32">
        <v>100</v>
      </c>
      <c r="Q303" s="30">
        <v>100</v>
      </c>
      <c r="R303" s="30">
        <v>100</v>
      </c>
      <c r="S303" s="36"/>
      <c r="T303" s="31">
        <v>88.04945054945054</v>
      </c>
      <c r="U303" s="31">
        <v>0</v>
      </c>
      <c r="V303" s="30">
        <v>94.444444444444443</v>
      </c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</row>
    <row r="304" spans="1:62" x14ac:dyDescent="0.2">
      <c r="A304" s="28" t="s">
        <v>564</v>
      </c>
      <c r="B304" s="28" t="s">
        <v>565</v>
      </c>
      <c r="C304" s="6">
        <v>606</v>
      </c>
      <c r="D304" s="6">
        <v>630.6</v>
      </c>
      <c r="E304" s="6">
        <f t="shared" ref="E304:E367" si="47">D304/C304*100</f>
        <v>104.05940594059406</v>
      </c>
      <c r="F304" s="6">
        <v>606</v>
      </c>
      <c r="G304" s="6">
        <v>630.6</v>
      </c>
      <c r="H304" s="6">
        <f t="shared" si="40"/>
        <v>104.05940594059406</v>
      </c>
      <c r="I304" s="29">
        <f t="shared" si="46"/>
        <v>24.600000000000023</v>
      </c>
      <c r="J304" s="29">
        <f t="shared" si="42"/>
        <v>24.600000000000023</v>
      </c>
      <c r="K304" s="29">
        <f t="shared" si="43"/>
        <v>0</v>
      </c>
      <c r="L304" s="30">
        <v>101.06089929681956</v>
      </c>
      <c r="M304" s="31"/>
      <c r="N304" s="26"/>
      <c r="O304" s="30">
        <v>103.05445876480668</v>
      </c>
      <c r="P304" s="32">
        <v>100</v>
      </c>
      <c r="Q304" s="30">
        <v>100</v>
      </c>
      <c r="R304" s="30">
        <v>100</v>
      </c>
      <c r="S304" s="36"/>
      <c r="T304" s="31">
        <v>104.9041095890411</v>
      </c>
      <c r="U304" s="31">
        <v>26.97674418604651</v>
      </c>
      <c r="V304" s="30">
        <v>93.75</v>
      </c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</row>
    <row r="305" spans="1:62" x14ac:dyDescent="0.2">
      <c r="A305" s="28" t="s">
        <v>566</v>
      </c>
      <c r="B305" s="28" t="s">
        <v>567</v>
      </c>
      <c r="C305" s="6">
        <v>37</v>
      </c>
      <c r="D305" s="6">
        <v>93.3</v>
      </c>
      <c r="E305" s="6">
        <f t="shared" si="47"/>
        <v>252.16216216216213</v>
      </c>
      <c r="F305" s="6">
        <v>37</v>
      </c>
      <c r="G305" s="6">
        <v>93.3</v>
      </c>
      <c r="H305" s="6">
        <f t="shared" si="40"/>
        <v>252.16216216216213</v>
      </c>
      <c r="I305" s="29">
        <f t="shared" si="46"/>
        <v>56.3</v>
      </c>
      <c r="J305" s="29">
        <f t="shared" si="42"/>
        <v>56.3</v>
      </c>
      <c r="K305" s="29">
        <f t="shared" si="43"/>
        <v>0</v>
      </c>
      <c r="L305" s="30">
        <v>118.13206628622446</v>
      </c>
      <c r="M305" s="31"/>
      <c r="N305" s="26"/>
      <c r="O305" s="30">
        <v>60.416259122714621</v>
      </c>
      <c r="P305" s="32">
        <v>100</v>
      </c>
      <c r="Q305" s="30">
        <v>76.137014549203812</v>
      </c>
      <c r="R305" s="30">
        <v>100</v>
      </c>
      <c r="S305" s="36"/>
      <c r="T305" s="31">
        <v>103.13496955127547</v>
      </c>
      <c r="U305" s="31">
        <v>63.023255813953497</v>
      </c>
      <c r="V305" s="30">
        <v>90.975609756097569</v>
      </c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</row>
    <row r="306" spans="1:62" x14ac:dyDescent="0.2">
      <c r="A306" s="28" t="s">
        <v>568</v>
      </c>
      <c r="B306" s="28" t="s">
        <v>569</v>
      </c>
      <c r="C306" s="6">
        <v>13</v>
      </c>
      <c r="D306" s="6">
        <v>77.8</v>
      </c>
      <c r="E306" s="6">
        <f t="shared" si="47"/>
        <v>598.46153846153845</v>
      </c>
      <c r="F306" s="6">
        <v>13</v>
      </c>
      <c r="G306" s="6">
        <v>77.8</v>
      </c>
      <c r="H306" s="6">
        <f t="shared" si="40"/>
        <v>598.46153846153845</v>
      </c>
      <c r="I306" s="29">
        <f t="shared" si="46"/>
        <v>64.8</v>
      </c>
      <c r="J306" s="29">
        <f t="shared" si="42"/>
        <v>64.8</v>
      </c>
      <c r="K306" s="29">
        <f t="shared" si="43"/>
        <v>0</v>
      </c>
      <c r="L306" s="30">
        <v>100.56742098372919</v>
      </c>
      <c r="M306" s="31"/>
      <c r="N306" s="26"/>
      <c r="O306" s="30">
        <v>52.883807377089695</v>
      </c>
      <c r="P306" s="32">
        <v>100</v>
      </c>
      <c r="Q306" s="30">
        <v>100</v>
      </c>
      <c r="R306" s="30">
        <v>100</v>
      </c>
      <c r="S306" s="36"/>
      <c r="T306" s="31">
        <v>116.18055812919246</v>
      </c>
      <c r="U306" s="31">
        <v>75.11627906976743</v>
      </c>
      <c r="V306" s="30">
        <v>109.09090909090908</v>
      </c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</row>
    <row r="307" spans="1:62" x14ac:dyDescent="0.2">
      <c r="A307" s="28" t="s">
        <v>570</v>
      </c>
      <c r="B307" s="28" t="s">
        <v>571</v>
      </c>
      <c r="C307" s="6">
        <v>47</v>
      </c>
      <c r="D307" s="6">
        <v>61.7</v>
      </c>
      <c r="E307" s="6">
        <f t="shared" si="47"/>
        <v>131.27659574468083</v>
      </c>
      <c r="F307" s="6">
        <v>47</v>
      </c>
      <c r="G307" s="6">
        <v>61.7</v>
      </c>
      <c r="H307" s="6">
        <f t="shared" si="40"/>
        <v>131.27659574468083</v>
      </c>
      <c r="I307" s="29">
        <f t="shared" si="46"/>
        <v>14.700000000000003</v>
      </c>
      <c r="J307" s="29">
        <f t="shared" si="42"/>
        <v>14.700000000000003</v>
      </c>
      <c r="K307" s="29">
        <f t="shared" si="43"/>
        <v>0</v>
      </c>
      <c r="L307" s="30">
        <v>0</v>
      </c>
      <c r="M307" s="31"/>
      <c r="N307" s="26"/>
      <c r="O307" s="30">
        <v>20.811015370284121</v>
      </c>
      <c r="P307" s="32">
        <v>100</v>
      </c>
      <c r="Q307" s="30">
        <v>100</v>
      </c>
      <c r="R307" s="30">
        <v>100</v>
      </c>
      <c r="S307" s="36"/>
      <c r="T307" s="31">
        <v>63.489208633093533</v>
      </c>
      <c r="U307" s="31">
        <v>33.720930232558139</v>
      </c>
      <c r="V307" s="30">
        <v>105.79710144927536</v>
      </c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</row>
    <row r="308" spans="1:62" x14ac:dyDescent="0.2">
      <c r="A308" s="28" t="s">
        <v>572</v>
      </c>
      <c r="B308" s="28" t="s">
        <v>573</v>
      </c>
      <c r="C308" s="6">
        <v>1046</v>
      </c>
      <c r="D308" s="6">
        <v>1001.6</v>
      </c>
      <c r="E308" s="6">
        <f t="shared" si="47"/>
        <v>95.755258126195031</v>
      </c>
      <c r="F308" s="6">
        <v>1046</v>
      </c>
      <c r="G308" s="6">
        <v>1001.6</v>
      </c>
      <c r="H308" s="6">
        <f t="shared" si="40"/>
        <v>95.755258126195031</v>
      </c>
      <c r="I308" s="29">
        <f t="shared" si="46"/>
        <v>-44.399999999999977</v>
      </c>
      <c r="J308" s="29">
        <f t="shared" si="42"/>
        <v>0</v>
      </c>
      <c r="K308" s="29">
        <f t="shared" si="43"/>
        <v>44.399999999999977</v>
      </c>
      <c r="L308" s="30">
        <v>131.27929069031032</v>
      </c>
      <c r="M308" s="31"/>
      <c r="N308" s="26"/>
      <c r="O308" s="30">
        <v>66.491640762832887</v>
      </c>
      <c r="P308" s="32">
        <v>100</v>
      </c>
      <c r="Q308" s="30">
        <v>100</v>
      </c>
      <c r="R308" s="30">
        <v>100</v>
      </c>
      <c r="S308" s="36"/>
      <c r="T308" s="31">
        <v>96.254312469196648</v>
      </c>
      <c r="U308" s="31">
        <v>70.232558139534888</v>
      </c>
      <c r="V308" s="30">
        <v>104.24242424242425</v>
      </c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</row>
    <row r="309" spans="1:62" x14ac:dyDescent="0.2">
      <c r="A309" s="28" t="s">
        <v>574</v>
      </c>
      <c r="B309" s="28" t="s">
        <v>575</v>
      </c>
      <c r="C309" s="6">
        <v>747</v>
      </c>
      <c r="D309" s="6">
        <v>829.8</v>
      </c>
      <c r="E309" s="6">
        <f t="shared" si="47"/>
        <v>111.08433734939757</v>
      </c>
      <c r="F309" s="6">
        <v>747</v>
      </c>
      <c r="G309" s="6">
        <v>829.8</v>
      </c>
      <c r="H309" s="6">
        <f t="shared" si="40"/>
        <v>111.08433734939757</v>
      </c>
      <c r="I309" s="29">
        <f t="shared" si="46"/>
        <v>82.799999999999955</v>
      </c>
      <c r="J309" s="29">
        <f t="shared" si="42"/>
        <v>82.799999999999955</v>
      </c>
      <c r="K309" s="29">
        <f t="shared" si="43"/>
        <v>0</v>
      </c>
      <c r="L309" s="30">
        <v>138.77331306798391</v>
      </c>
      <c r="M309" s="31"/>
      <c r="N309" s="26"/>
      <c r="O309" s="30">
        <v>44.232565695950612</v>
      </c>
      <c r="P309" s="32">
        <v>100</v>
      </c>
      <c r="Q309" s="30">
        <v>100</v>
      </c>
      <c r="R309" s="30">
        <v>100</v>
      </c>
      <c r="S309" s="36"/>
      <c r="T309" s="31">
        <v>108.38368991235234</v>
      </c>
      <c r="U309" s="31">
        <v>28.372093023255811</v>
      </c>
      <c r="V309" s="30">
        <v>154.59459459459458</v>
      </c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</row>
    <row r="310" spans="1:62" x14ac:dyDescent="0.2">
      <c r="A310" s="28" t="s">
        <v>576</v>
      </c>
      <c r="B310" s="28" t="s">
        <v>577</v>
      </c>
      <c r="C310" s="6">
        <v>48</v>
      </c>
      <c r="D310" s="6">
        <v>132.1</v>
      </c>
      <c r="E310" s="6">
        <f t="shared" si="47"/>
        <v>275.20833333333331</v>
      </c>
      <c r="F310" s="6">
        <v>48</v>
      </c>
      <c r="G310" s="6">
        <v>132.1</v>
      </c>
      <c r="H310" s="6">
        <f t="shared" si="40"/>
        <v>275.20833333333331</v>
      </c>
      <c r="I310" s="29">
        <f t="shared" si="46"/>
        <v>84.1</v>
      </c>
      <c r="J310" s="29">
        <f t="shared" si="42"/>
        <v>84.1</v>
      </c>
      <c r="K310" s="29">
        <f t="shared" si="43"/>
        <v>0</v>
      </c>
      <c r="L310" s="30">
        <v>100.49183260643338</v>
      </c>
      <c r="M310" s="31"/>
      <c r="N310" s="26"/>
      <c r="O310" s="30">
        <v>77.138080158805181</v>
      </c>
      <c r="P310" s="32">
        <v>100</v>
      </c>
      <c r="Q310" s="30">
        <v>101.81810197180626</v>
      </c>
      <c r="R310" s="30">
        <v>100</v>
      </c>
      <c r="S310" s="36"/>
      <c r="T310" s="31">
        <v>111.89065066934418</v>
      </c>
      <c r="U310" s="31">
        <v>29.767441860465116</v>
      </c>
      <c r="V310" s="30">
        <v>125.89531680440771</v>
      </c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</row>
    <row r="311" spans="1:62" x14ac:dyDescent="0.2">
      <c r="A311" s="28" t="s">
        <v>578</v>
      </c>
      <c r="B311" s="28" t="s">
        <v>579</v>
      </c>
      <c r="C311" s="6">
        <v>836</v>
      </c>
      <c r="D311" s="6">
        <v>834.7</v>
      </c>
      <c r="E311" s="6">
        <f t="shared" si="47"/>
        <v>99.844497607655498</v>
      </c>
      <c r="F311" s="6">
        <v>836</v>
      </c>
      <c r="G311" s="6">
        <v>834.7</v>
      </c>
      <c r="H311" s="6">
        <f t="shared" si="40"/>
        <v>99.844497607655498</v>
      </c>
      <c r="I311" s="29">
        <f t="shared" si="46"/>
        <v>-1.2999999999999545</v>
      </c>
      <c r="J311" s="29">
        <f t="shared" si="42"/>
        <v>0</v>
      </c>
      <c r="K311" s="29">
        <f t="shared" si="43"/>
        <v>1.2999999999999545</v>
      </c>
      <c r="L311" s="30">
        <v>99.489588781235867</v>
      </c>
      <c r="M311" s="31"/>
      <c r="N311" s="26"/>
      <c r="O311" s="30">
        <v>90.902297326615709</v>
      </c>
      <c r="P311" s="32">
        <v>100</v>
      </c>
      <c r="Q311" s="30">
        <v>103.3342543980842</v>
      </c>
      <c r="R311" s="30">
        <v>100</v>
      </c>
      <c r="S311" s="36"/>
      <c r="T311" s="31">
        <v>147.416514371158</v>
      </c>
      <c r="U311" s="31">
        <v>26.97674418604651</v>
      </c>
      <c r="V311" s="30">
        <v>115.52162849872774</v>
      </c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</row>
    <row r="312" spans="1:62" x14ac:dyDescent="0.2">
      <c r="A312" s="28" t="s">
        <v>580</v>
      </c>
      <c r="B312" s="28" t="s">
        <v>581</v>
      </c>
      <c r="C312" s="6">
        <v>1205</v>
      </c>
      <c r="D312" s="6">
        <v>1179.5</v>
      </c>
      <c r="E312" s="6">
        <f t="shared" si="47"/>
        <v>97.883817427385893</v>
      </c>
      <c r="F312" s="6">
        <v>1205</v>
      </c>
      <c r="G312" s="6">
        <v>1179.5</v>
      </c>
      <c r="H312" s="6">
        <f t="shared" si="40"/>
        <v>97.883817427385893</v>
      </c>
      <c r="I312" s="29">
        <f t="shared" si="46"/>
        <v>-25.5</v>
      </c>
      <c r="J312" s="29">
        <f t="shared" si="42"/>
        <v>0</v>
      </c>
      <c r="K312" s="29">
        <f t="shared" si="43"/>
        <v>25.5</v>
      </c>
      <c r="L312" s="30">
        <v>102.91634126461753</v>
      </c>
      <c r="M312" s="31"/>
      <c r="N312" s="26"/>
      <c r="O312" s="30">
        <v>61.333222680968468</v>
      </c>
      <c r="P312" s="32">
        <v>100</v>
      </c>
      <c r="Q312" s="30">
        <v>115.15224455409796</v>
      </c>
      <c r="R312" s="30">
        <v>100</v>
      </c>
      <c r="S312" s="36"/>
      <c r="T312" s="31">
        <v>153.15935885547756</v>
      </c>
      <c r="U312" s="31">
        <v>70.232558139534888</v>
      </c>
      <c r="V312" s="30">
        <v>78.90625</v>
      </c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</row>
    <row r="313" spans="1:62" x14ac:dyDescent="0.2">
      <c r="A313" s="28" t="s">
        <v>582</v>
      </c>
      <c r="B313" s="28" t="s">
        <v>583</v>
      </c>
      <c r="C313" s="6">
        <v>45</v>
      </c>
      <c r="D313" s="6">
        <v>231</v>
      </c>
      <c r="E313" s="6">
        <f t="shared" si="47"/>
        <v>513.33333333333337</v>
      </c>
      <c r="F313" s="6">
        <v>45</v>
      </c>
      <c r="G313" s="6">
        <v>231</v>
      </c>
      <c r="H313" s="6">
        <f t="shared" si="40"/>
        <v>513.33333333333337</v>
      </c>
      <c r="I313" s="29">
        <f t="shared" si="46"/>
        <v>186</v>
      </c>
      <c r="J313" s="29">
        <f t="shared" si="42"/>
        <v>186</v>
      </c>
      <c r="K313" s="29">
        <f t="shared" si="43"/>
        <v>0</v>
      </c>
      <c r="L313" s="30">
        <v>119.93419223282973</v>
      </c>
      <c r="M313" s="31"/>
      <c r="N313" s="26"/>
      <c r="O313" s="30">
        <v>79.502602774002682</v>
      </c>
      <c r="P313" s="32">
        <v>100</v>
      </c>
      <c r="Q313" s="30">
        <v>78.39388145315489</v>
      </c>
      <c r="R313" s="30">
        <v>100</v>
      </c>
      <c r="S313" s="36"/>
      <c r="T313" s="31">
        <v>127.76136800137753</v>
      </c>
      <c r="U313" s="31">
        <v>48.372093023255815</v>
      </c>
      <c r="V313" s="30">
        <v>195.89041095890411</v>
      </c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</row>
    <row r="314" spans="1:62" ht="36" x14ac:dyDescent="0.2">
      <c r="A314" s="22" t="s">
        <v>584</v>
      </c>
      <c r="C314" s="23">
        <f>SUM(C315:C329)</f>
        <v>8954</v>
      </c>
      <c r="D314" s="23">
        <f>SUM(D315:D329)</f>
        <v>9543.3000000000011</v>
      </c>
      <c r="E314" s="24">
        <f>IF(C314&gt;0,D314/C314*100,0)</f>
        <v>106.58141612687069</v>
      </c>
      <c r="F314" s="23">
        <f>SUM(F315:F329)</f>
        <v>8954</v>
      </c>
      <c r="G314" s="23">
        <f>SUM(G315:G329)</f>
        <v>9543.3000000000011</v>
      </c>
      <c r="H314" s="23">
        <f t="shared" si="40"/>
        <v>106.58141612687069</v>
      </c>
      <c r="I314" s="23">
        <f>SUM(I315:I329)</f>
        <v>589.29999999999984</v>
      </c>
      <c r="J314" s="23">
        <f>SUM(J315:J329)</f>
        <v>749.69999999999993</v>
      </c>
      <c r="K314" s="23">
        <f>SUM(K315:K329)</f>
        <v>160.39999999999998</v>
      </c>
      <c r="L314" s="26"/>
      <c r="M314" s="31"/>
      <c r="N314" s="26"/>
      <c r="O314" s="26"/>
      <c r="P314" s="35"/>
      <c r="Q314" s="26"/>
      <c r="R314" s="26"/>
      <c r="S314" s="36"/>
      <c r="T314" s="31"/>
      <c r="U314" s="31"/>
      <c r="V314" s="26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x14ac:dyDescent="0.2">
      <c r="A315" s="28" t="s">
        <v>585</v>
      </c>
      <c r="B315" s="28" t="s">
        <v>586</v>
      </c>
      <c r="C315" s="6">
        <v>486</v>
      </c>
      <c r="D315" s="6">
        <v>461</v>
      </c>
      <c r="E315" s="6">
        <f t="shared" si="47"/>
        <v>94.855967078189295</v>
      </c>
      <c r="F315" s="6">
        <v>486</v>
      </c>
      <c r="G315" s="6">
        <v>461</v>
      </c>
      <c r="H315" s="6">
        <f t="shared" si="40"/>
        <v>94.855967078189295</v>
      </c>
      <c r="I315" s="29">
        <f t="shared" ref="I315:I329" si="48">G315-F315</f>
        <v>-25</v>
      </c>
      <c r="J315" s="29">
        <f t="shared" si="42"/>
        <v>0</v>
      </c>
      <c r="K315" s="29">
        <f t="shared" si="43"/>
        <v>25</v>
      </c>
      <c r="L315" s="30">
        <v>128.90011826685304</v>
      </c>
      <c r="M315" s="31"/>
      <c r="N315" s="26"/>
      <c r="O315" s="30">
        <v>89.583902394609851</v>
      </c>
      <c r="P315" s="32">
        <v>100</v>
      </c>
      <c r="Q315" s="30">
        <v>100</v>
      </c>
      <c r="R315" s="30">
        <v>100</v>
      </c>
      <c r="S315" s="36"/>
      <c r="T315" s="31">
        <v>83.669481213819552</v>
      </c>
      <c r="U315" s="31">
        <v>44.21052631578948</v>
      </c>
      <c r="V315" s="30">
        <v>100</v>
      </c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</row>
    <row r="316" spans="1:62" x14ac:dyDescent="0.2">
      <c r="A316" s="28" t="s">
        <v>587</v>
      </c>
      <c r="B316" s="28" t="s">
        <v>588</v>
      </c>
      <c r="C316" s="6">
        <v>354</v>
      </c>
      <c r="D316" s="6">
        <v>434.1</v>
      </c>
      <c r="E316" s="6">
        <f t="shared" si="47"/>
        <v>122.62711864406781</v>
      </c>
      <c r="F316" s="6">
        <v>354</v>
      </c>
      <c r="G316" s="6">
        <v>434.1</v>
      </c>
      <c r="H316" s="6">
        <f t="shared" si="40"/>
        <v>122.62711864406781</v>
      </c>
      <c r="I316" s="29">
        <f t="shared" si="48"/>
        <v>80.100000000000023</v>
      </c>
      <c r="J316" s="29">
        <f t="shared" si="42"/>
        <v>80.100000000000023</v>
      </c>
      <c r="K316" s="29">
        <f t="shared" si="43"/>
        <v>0</v>
      </c>
      <c r="L316" s="30">
        <v>123.37305152331868</v>
      </c>
      <c r="M316" s="31"/>
      <c r="N316" s="26"/>
      <c r="O316" s="30">
        <v>122.82142429887375</v>
      </c>
      <c r="P316" s="32">
        <v>100</v>
      </c>
      <c r="Q316" s="30">
        <v>156.52173913043478</v>
      </c>
      <c r="R316" s="30">
        <v>191.37931034482759</v>
      </c>
      <c r="S316" s="36"/>
      <c r="T316" s="31">
        <v>95.797908921469926</v>
      </c>
      <c r="U316" s="31">
        <v>76.578947368421055</v>
      </c>
      <c r="V316" s="30">
        <v>140.19607843137254</v>
      </c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</row>
    <row r="317" spans="1:62" x14ac:dyDescent="0.2">
      <c r="A317" s="28" t="s">
        <v>589</v>
      </c>
      <c r="B317" s="28" t="s">
        <v>590</v>
      </c>
      <c r="C317" s="6">
        <v>775</v>
      </c>
      <c r="D317" s="6">
        <v>778</v>
      </c>
      <c r="E317" s="6">
        <f t="shared" si="47"/>
        <v>100.38709677419355</v>
      </c>
      <c r="F317" s="6">
        <v>775</v>
      </c>
      <c r="G317" s="6">
        <v>778</v>
      </c>
      <c r="H317" s="6">
        <f t="shared" si="40"/>
        <v>100.38709677419355</v>
      </c>
      <c r="I317" s="29">
        <f t="shared" si="48"/>
        <v>3</v>
      </c>
      <c r="J317" s="29">
        <f t="shared" si="42"/>
        <v>3</v>
      </c>
      <c r="K317" s="29">
        <f t="shared" si="43"/>
        <v>0</v>
      </c>
      <c r="L317" s="30">
        <v>95.714197365437343</v>
      </c>
      <c r="M317" s="31"/>
      <c r="N317" s="26"/>
      <c r="O317" s="30">
        <v>113.38868491321763</v>
      </c>
      <c r="P317" s="32">
        <v>100</v>
      </c>
      <c r="Q317" s="30">
        <v>116.14678899082568</v>
      </c>
      <c r="R317" s="30">
        <v>92.018779342723008</v>
      </c>
      <c r="S317" s="36"/>
      <c r="T317" s="31">
        <v>94.206257242178452</v>
      </c>
      <c r="U317" s="31">
        <v>45</v>
      </c>
      <c r="V317" s="30">
        <v>102.94117647058823</v>
      </c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</row>
    <row r="318" spans="1:62" x14ac:dyDescent="0.2">
      <c r="A318" s="28" t="s">
        <v>591</v>
      </c>
      <c r="B318" s="28" t="s">
        <v>592</v>
      </c>
      <c r="C318" s="6">
        <v>822</v>
      </c>
      <c r="D318" s="6">
        <v>720.9</v>
      </c>
      <c r="E318" s="6">
        <f t="shared" si="47"/>
        <v>87.700729927007288</v>
      </c>
      <c r="F318" s="6">
        <v>822</v>
      </c>
      <c r="G318" s="6">
        <v>720.9</v>
      </c>
      <c r="H318" s="6">
        <f t="shared" si="40"/>
        <v>87.700729927007288</v>
      </c>
      <c r="I318" s="29">
        <f t="shared" si="48"/>
        <v>-101.10000000000002</v>
      </c>
      <c r="J318" s="29">
        <f t="shared" si="42"/>
        <v>0</v>
      </c>
      <c r="K318" s="29">
        <f t="shared" si="43"/>
        <v>101.10000000000002</v>
      </c>
      <c r="L318" s="30">
        <v>95.523425917422173</v>
      </c>
      <c r="M318" s="31"/>
      <c r="N318" s="26"/>
      <c r="O318" s="30">
        <v>82.537834691501757</v>
      </c>
      <c r="P318" s="32">
        <v>100</v>
      </c>
      <c r="Q318" s="30">
        <v>120.86486486486486</v>
      </c>
      <c r="R318" s="30">
        <v>0</v>
      </c>
      <c r="S318" s="36"/>
      <c r="T318" s="31">
        <v>97.135416666666657</v>
      </c>
      <c r="U318" s="31">
        <v>22.894736842105264</v>
      </c>
      <c r="V318" s="30">
        <v>82.658959537572258</v>
      </c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</row>
    <row r="319" spans="1:62" x14ac:dyDescent="0.2">
      <c r="A319" s="28" t="s">
        <v>593</v>
      </c>
      <c r="B319" s="28" t="s">
        <v>594</v>
      </c>
      <c r="C319" s="6">
        <v>779</v>
      </c>
      <c r="D319" s="6">
        <v>747</v>
      </c>
      <c r="E319" s="6">
        <f t="shared" si="47"/>
        <v>95.892169448010264</v>
      </c>
      <c r="F319" s="6">
        <v>779</v>
      </c>
      <c r="G319" s="6">
        <v>747</v>
      </c>
      <c r="H319" s="6">
        <f t="shared" si="40"/>
        <v>95.892169448010264</v>
      </c>
      <c r="I319" s="29">
        <f t="shared" si="48"/>
        <v>-32</v>
      </c>
      <c r="J319" s="29">
        <f t="shared" si="42"/>
        <v>0</v>
      </c>
      <c r="K319" s="29">
        <f t="shared" si="43"/>
        <v>32</v>
      </c>
      <c r="L319" s="30">
        <v>0</v>
      </c>
      <c r="M319" s="31"/>
      <c r="N319" s="26"/>
      <c r="O319" s="30">
        <v>105.99328936711791</v>
      </c>
      <c r="P319" s="32">
        <v>100</v>
      </c>
      <c r="Q319" s="30">
        <v>192.82511210762334</v>
      </c>
      <c r="R319" s="30">
        <v>100</v>
      </c>
      <c r="S319" s="36"/>
      <c r="T319" s="31">
        <v>176.3442978136695</v>
      </c>
      <c r="U319" s="31">
        <v>38.684210526315788</v>
      </c>
      <c r="V319" s="30">
        <v>82.35294117647058</v>
      </c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</row>
    <row r="320" spans="1:62" x14ac:dyDescent="0.2">
      <c r="A320" s="28" t="s">
        <v>595</v>
      </c>
      <c r="B320" s="28" t="s">
        <v>596</v>
      </c>
      <c r="C320" s="6">
        <v>422</v>
      </c>
      <c r="D320" s="6">
        <v>433.7</v>
      </c>
      <c r="E320" s="6">
        <f t="shared" si="47"/>
        <v>102.77251184834122</v>
      </c>
      <c r="F320" s="6">
        <v>422</v>
      </c>
      <c r="G320" s="6">
        <v>433.7</v>
      </c>
      <c r="H320" s="6">
        <f t="shared" si="40"/>
        <v>102.77251184834122</v>
      </c>
      <c r="I320" s="29">
        <f t="shared" si="48"/>
        <v>11.699999999999989</v>
      </c>
      <c r="J320" s="29">
        <f t="shared" si="42"/>
        <v>11.699999999999989</v>
      </c>
      <c r="K320" s="29">
        <f t="shared" si="43"/>
        <v>0</v>
      </c>
      <c r="L320" s="30">
        <v>100</v>
      </c>
      <c r="M320" s="31"/>
      <c r="N320" s="26"/>
      <c r="O320" s="30">
        <v>134.97814902915312</v>
      </c>
      <c r="P320" s="32">
        <v>100</v>
      </c>
      <c r="Q320" s="30">
        <v>173.6559139784946</v>
      </c>
      <c r="R320" s="30">
        <v>50</v>
      </c>
      <c r="S320" s="36"/>
      <c r="T320" s="31">
        <v>178.42225977788507</v>
      </c>
      <c r="U320" s="31">
        <v>21.052631578947366</v>
      </c>
      <c r="V320" s="30">
        <v>84.732824427480907</v>
      </c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</row>
    <row r="321" spans="1:62" x14ac:dyDescent="0.2">
      <c r="A321" s="28" t="s">
        <v>597</v>
      </c>
      <c r="B321" s="28" t="s">
        <v>598</v>
      </c>
      <c r="C321" s="6">
        <v>571</v>
      </c>
      <c r="D321" s="6">
        <v>593.79999999999995</v>
      </c>
      <c r="E321" s="6">
        <f t="shared" si="47"/>
        <v>103.99299474605954</v>
      </c>
      <c r="F321" s="6">
        <v>571</v>
      </c>
      <c r="G321" s="6">
        <v>593.79999999999995</v>
      </c>
      <c r="H321" s="6">
        <f t="shared" si="40"/>
        <v>103.99299474605954</v>
      </c>
      <c r="I321" s="29">
        <f t="shared" si="48"/>
        <v>22.799999999999955</v>
      </c>
      <c r="J321" s="29">
        <f t="shared" si="42"/>
        <v>22.799999999999955</v>
      </c>
      <c r="K321" s="29">
        <f t="shared" si="43"/>
        <v>0</v>
      </c>
      <c r="L321" s="30">
        <v>88.994328748880662</v>
      </c>
      <c r="M321" s="31"/>
      <c r="N321" s="26"/>
      <c r="O321" s="30">
        <v>144.1347295234865</v>
      </c>
      <c r="P321" s="32">
        <v>100</v>
      </c>
      <c r="Q321" s="30">
        <v>100</v>
      </c>
      <c r="R321" s="30">
        <v>100</v>
      </c>
      <c r="S321" s="36"/>
      <c r="T321" s="31">
        <v>171.28310973512214</v>
      </c>
      <c r="U321" s="31">
        <v>68.94736842105263</v>
      </c>
      <c r="V321" s="30">
        <v>100</v>
      </c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</row>
    <row r="322" spans="1:62" x14ac:dyDescent="0.2">
      <c r="A322" s="28" t="s">
        <v>599</v>
      </c>
      <c r="B322" s="28" t="s">
        <v>600</v>
      </c>
      <c r="C322" s="6">
        <v>305</v>
      </c>
      <c r="D322" s="6">
        <v>447.6</v>
      </c>
      <c r="E322" s="6">
        <f t="shared" si="47"/>
        <v>146.75409836065575</v>
      </c>
      <c r="F322" s="6">
        <v>305</v>
      </c>
      <c r="G322" s="6">
        <v>447.6</v>
      </c>
      <c r="H322" s="6">
        <f t="shared" si="40"/>
        <v>146.75409836065575</v>
      </c>
      <c r="I322" s="29">
        <f t="shared" si="48"/>
        <v>142.60000000000002</v>
      </c>
      <c r="J322" s="29">
        <f t="shared" si="42"/>
        <v>142.60000000000002</v>
      </c>
      <c r="K322" s="29">
        <f t="shared" si="43"/>
        <v>0</v>
      </c>
      <c r="L322" s="30">
        <v>124.64738842017131</v>
      </c>
      <c r="M322" s="31"/>
      <c r="N322" s="26"/>
      <c r="O322" s="30">
        <v>145.38364491340749</v>
      </c>
      <c r="P322" s="32">
        <v>100</v>
      </c>
      <c r="Q322" s="30">
        <v>103.70994940978078</v>
      </c>
      <c r="R322" s="30">
        <v>100</v>
      </c>
      <c r="S322" s="36"/>
      <c r="T322" s="31">
        <v>102.90649849191115</v>
      </c>
      <c r="U322" s="31">
        <v>58.421052631578938</v>
      </c>
      <c r="V322" s="30">
        <v>100</v>
      </c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</row>
    <row r="323" spans="1:62" x14ac:dyDescent="0.2">
      <c r="A323" s="28" t="s">
        <v>601</v>
      </c>
      <c r="B323" s="28" t="s">
        <v>602</v>
      </c>
      <c r="C323" s="6">
        <v>178</v>
      </c>
      <c r="D323" s="6">
        <v>267.7</v>
      </c>
      <c r="E323" s="6">
        <f t="shared" si="47"/>
        <v>150.3932584269663</v>
      </c>
      <c r="F323" s="6">
        <v>178</v>
      </c>
      <c r="G323" s="6">
        <v>267.7</v>
      </c>
      <c r="H323" s="6">
        <f t="shared" si="40"/>
        <v>150.3932584269663</v>
      </c>
      <c r="I323" s="29">
        <f t="shared" si="48"/>
        <v>89.699999999999989</v>
      </c>
      <c r="J323" s="29">
        <f t="shared" si="42"/>
        <v>89.699999999999989</v>
      </c>
      <c r="K323" s="29">
        <f t="shared" si="43"/>
        <v>0</v>
      </c>
      <c r="L323" s="30">
        <v>0</v>
      </c>
      <c r="M323" s="31"/>
      <c r="N323" s="26"/>
      <c r="O323" s="30">
        <v>127.45202947542499</v>
      </c>
      <c r="P323" s="32">
        <v>100</v>
      </c>
      <c r="Q323" s="30">
        <v>134.08695652173913</v>
      </c>
      <c r="R323" s="30">
        <v>0</v>
      </c>
      <c r="S323" s="36"/>
      <c r="T323" s="31">
        <v>91.40742965693039</v>
      </c>
      <c r="U323" s="31">
        <v>27.368421052631582</v>
      </c>
      <c r="V323" s="30">
        <v>100</v>
      </c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</row>
    <row r="324" spans="1:62" x14ac:dyDescent="0.2">
      <c r="A324" s="28" t="s">
        <v>603</v>
      </c>
      <c r="B324" s="28" t="s">
        <v>604</v>
      </c>
      <c r="C324" s="6">
        <v>5</v>
      </c>
      <c r="D324" s="6">
        <v>159.69999999999999</v>
      </c>
      <c r="E324" s="6">
        <f t="shared" si="47"/>
        <v>3194</v>
      </c>
      <c r="F324" s="6">
        <v>5</v>
      </c>
      <c r="G324" s="6">
        <v>159.69999999999999</v>
      </c>
      <c r="H324" s="6">
        <f t="shared" si="40"/>
        <v>3194</v>
      </c>
      <c r="I324" s="29">
        <f t="shared" si="48"/>
        <v>154.69999999999999</v>
      </c>
      <c r="J324" s="29">
        <f t="shared" si="42"/>
        <v>154.69999999999999</v>
      </c>
      <c r="K324" s="29">
        <f t="shared" si="43"/>
        <v>0</v>
      </c>
      <c r="L324" s="30">
        <v>0</v>
      </c>
      <c r="M324" s="31"/>
      <c r="N324" s="26"/>
      <c r="O324" s="30">
        <v>92.668993149799647</v>
      </c>
      <c r="P324" s="32">
        <v>100</v>
      </c>
      <c r="Q324" s="30">
        <v>95.917903665555897</v>
      </c>
      <c r="R324" s="30">
        <v>100</v>
      </c>
      <c r="S324" s="36"/>
      <c r="T324" s="31">
        <v>148.18840579710144</v>
      </c>
      <c r="U324" s="31">
        <v>26.578947368421051</v>
      </c>
      <c r="V324" s="30">
        <v>99.465240641711233</v>
      </c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</row>
    <row r="325" spans="1:62" x14ac:dyDescent="0.2">
      <c r="A325" s="28" t="s">
        <v>605</v>
      </c>
      <c r="B325" s="28" t="s">
        <v>606</v>
      </c>
      <c r="C325" s="6">
        <v>826</v>
      </c>
      <c r="D325" s="6">
        <v>848.1</v>
      </c>
      <c r="E325" s="6">
        <f t="shared" si="47"/>
        <v>102.67554479418885</v>
      </c>
      <c r="F325" s="6">
        <v>826</v>
      </c>
      <c r="G325" s="6">
        <v>848.1</v>
      </c>
      <c r="H325" s="6">
        <f t="shared" si="40"/>
        <v>102.67554479418885</v>
      </c>
      <c r="I325" s="29">
        <f t="shared" si="48"/>
        <v>22.100000000000023</v>
      </c>
      <c r="J325" s="29">
        <f t="shared" si="42"/>
        <v>22.100000000000023</v>
      </c>
      <c r="K325" s="29">
        <f t="shared" si="43"/>
        <v>0</v>
      </c>
      <c r="L325" s="30">
        <v>136.58986175115206</v>
      </c>
      <c r="M325" s="31"/>
      <c r="N325" s="26"/>
      <c r="O325" s="30">
        <v>125.01315558673917</v>
      </c>
      <c r="P325" s="32">
        <v>100</v>
      </c>
      <c r="Q325" s="30">
        <v>140</v>
      </c>
      <c r="R325" s="30">
        <v>91.666666666666657</v>
      </c>
      <c r="S325" s="36"/>
      <c r="T325" s="31">
        <v>165.53822746291365</v>
      </c>
      <c r="U325" s="31">
        <v>22.631578947368418</v>
      </c>
      <c r="V325" s="30">
        <v>94.73684210526315</v>
      </c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</row>
    <row r="326" spans="1:62" x14ac:dyDescent="0.2">
      <c r="A326" s="28" t="s">
        <v>607</v>
      </c>
      <c r="B326" s="28" t="s">
        <v>608</v>
      </c>
      <c r="C326" s="6">
        <v>1078</v>
      </c>
      <c r="D326" s="6">
        <v>1075.7</v>
      </c>
      <c r="E326" s="6">
        <f t="shared" si="47"/>
        <v>99.786641929499069</v>
      </c>
      <c r="F326" s="6">
        <v>1078</v>
      </c>
      <c r="G326" s="6">
        <v>1075.7</v>
      </c>
      <c r="H326" s="6">
        <f t="shared" si="40"/>
        <v>99.786641929499069</v>
      </c>
      <c r="I326" s="29">
        <f t="shared" si="48"/>
        <v>-2.2999999999999545</v>
      </c>
      <c r="J326" s="29">
        <f t="shared" si="42"/>
        <v>0</v>
      </c>
      <c r="K326" s="29">
        <f t="shared" si="43"/>
        <v>2.2999999999999545</v>
      </c>
      <c r="L326" s="30">
        <v>88.051285896378488</v>
      </c>
      <c r="M326" s="31"/>
      <c r="N326" s="26"/>
      <c r="O326" s="30">
        <v>181.09831709477413</v>
      </c>
      <c r="P326" s="32">
        <v>100</v>
      </c>
      <c r="Q326" s="30">
        <v>100</v>
      </c>
      <c r="R326" s="30">
        <v>0</v>
      </c>
      <c r="S326" s="36"/>
      <c r="T326" s="31">
        <v>84.851976599893632</v>
      </c>
      <c r="U326" s="31">
        <v>56.052631578947363</v>
      </c>
      <c r="V326" s="30">
        <v>93.333333333333329</v>
      </c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</row>
    <row r="327" spans="1:62" x14ac:dyDescent="0.2">
      <c r="A327" s="28" t="s">
        <v>609</v>
      </c>
      <c r="B327" s="28" t="s">
        <v>610</v>
      </c>
      <c r="C327" s="6">
        <v>819</v>
      </c>
      <c r="D327" s="6">
        <v>977.3</v>
      </c>
      <c r="E327" s="6">
        <f t="shared" si="47"/>
        <v>119.32844932844932</v>
      </c>
      <c r="F327" s="6">
        <v>819</v>
      </c>
      <c r="G327" s="6">
        <v>977.3</v>
      </c>
      <c r="H327" s="6">
        <f t="shared" si="40"/>
        <v>119.32844932844932</v>
      </c>
      <c r="I327" s="29">
        <f t="shared" si="48"/>
        <v>158.29999999999995</v>
      </c>
      <c r="J327" s="29">
        <f t="shared" si="42"/>
        <v>158.29999999999995</v>
      </c>
      <c r="K327" s="29">
        <f t="shared" si="43"/>
        <v>0</v>
      </c>
      <c r="L327" s="30">
        <v>0</v>
      </c>
      <c r="M327" s="31"/>
      <c r="N327" s="26"/>
      <c r="O327" s="30">
        <v>186.57765284609977</v>
      </c>
      <c r="P327" s="32">
        <v>100</v>
      </c>
      <c r="Q327" s="30">
        <v>100</v>
      </c>
      <c r="R327" s="30">
        <v>100</v>
      </c>
      <c r="S327" s="36"/>
      <c r="T327" s="31">
        <v>82.980891719745216</v>
      </c>
      <c r="U327" s="31">
        <v>197</v>
      </c>
      <c r="V327" s="30">
        <v>100</v>
      </c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</row>
    <row r="328" spans="1:62" x14ac:dyDescent="0.2">
      <c r="A328" s="28" t="s">
        <v>611</v>
      </c>
      <c r="B328" s="28" t="s">
        <v>612</v>
      </c>
      <c r="C328" s="6">
        <v>1178</v>
      </c>
      <c r="D328" s="6">
        <v>1186.0999999999999</v>
      </c>
      <c r="E328" s="6">
        <f t="shared" si="47"/>
        <v>100.68760611205431</v>
      </c>
      <c r="F328" s="6">
        <v>1178</v>
      </c>
      <c r="G328" s="6">
        <v>1186.0999999999999</v>
      </c>
      <c r="H328" s="6">
        <f t="shared" ref="H328:H378" si="49">IF(F328&gt;0,G328/F328*100,0)</f>
        <v>100.68760611205431</v>
      </c>
      <c r="I328" s="29">
        <f t="shared" si="48"/>
        <v>8.0999999999999091</v>
      </c>
      <c r="J328" s="29">
        <f t="shared" si="42"/>
        <v>8.0999999999999091</v>
      </c>
      <c r="K328" s="29">
        <f t="shared" si="43"/>
        <v>0</v>
      </c>
      <c r="L328" s="30">
        <v>133.21071012805587</v>
      </c>
      <c r="M328" s="31"/>
      <c r="N328" s="26"/>
      <c r="O328" s="30">
        <v>138.46485141407857</v>
      </c>
      <c r="P328" s="32">
        <v>100</v>
      </c>
      <c r="Q328" s="30">
        <v>89.807898764247724</v>
      </c>
      <c r="R328" s="30">
        <v>123.71794871794873</v>
      </c>
      <c r="S328" s="36"/>
      <c r="T328" s="31">
        <v>84.731186318513906</v>
      </c>
      <c r="U328" s="31">
        <v>46.578947368421055</v>
      </c>
      <c r="V328" s="30">
        <v>93.103448275862064</v>
      </c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</row>
    <row r="329" spans="1:62" x14ac:dyDescent="0.2">
      <c r="A329" s="28" t="s">
        <v>613</v>
      </c>
      <c r="B329" s="28" t="s">
        <v>614</v>
      </c>
      <c r="C329" s="6">
        <v>356</v>
      </c>
      <c r="D329" s="6">
        <v>412.6</v>
      </c>
      <c r="E329" s="6">
        <f t="shared" si="47"/>
        <v>115.89887640449439</v>
      </c>
      <c r="F329" s="6">
        <v>356</v>
      </c>
      <c r="G329" s="6">
        <v>412.6</v>
      </c>
      <c r="H329" s="6">
        <f t="shared" si="49"/>
        <v>115.89887640449439</v>
      </c>
      <c r="I329" s="29">
        <f t="shared" si="48"/>
        <v>56.600000000000023</v>
      </c>
      <c r="J329" s="29">
        <f t="shared" si="42"/>
        <v>56.600000000000023</v>
      </c>
      <c r="K329" s="29">
        <f t="shared" si="43"/>
        <v>0</v>
      </c>
      <c r="L329" s="30">
        <v>0</v>
      </c>
      <c r="M329" s="31"/>
      <c r="N329" s="26"/>
      <c r="O329" s="30">
        <v>114.57331394698581</v>
      </c>
      <c r="P329" s="32">
        <v>100</v>
      </c>
      <c r="Q329" s="30">
        <v>100</v>
      </c>
      <c r="R329" s="30">
        <v>100</v>
      </c>
      <c r="S329" s="36"/>
      <c r="T329" s="31">
        <v>693.96392229417211</v>
      </c>
      <c r="U329" s="31">
        <v>40.526315789473685</v>
      </c>
      <c r="V329" s="30">
        <v>100</v>
      </c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</row>
    <row r="330" spans="1:62" ht="36" x14ac:dyDescent="0.2">
      <c r="A330" s="22" t="s">
        <v>615</v>
      </c>
      <c r="C330" s="23">
        <f>SUM(C331:C341)</f>
        <v>9900</v>
      </c>
      <c r="D330" s="23">
        <f>SUM(D331:D341)</f>
        <v>9861.9</v>
      </c>
      <c r="E330" s="24">
        <f>IF(C330&gt;0,D330/C330*100,0)</f>
        <v>99.61515151515151</v>
      </c>
      <c r="F330" s="23">
        <f>SUM(F331:F341)</f>
        <v>9900</v>
      </c>
      <c r="G330" s="23">
        <f>SUM(G331:G341)</f>
        <v>9861.9</v>
      </c>
      <c r="H330" s="23">
        <f t="shared" si="49"/>
        <v>99.61515151515151</v>
      </c>
      <c r="I330" s="23">
        <f>SUM(I331:I341)</f>
        <v>-38.100000000000193</v>
      </c>
      <c r="J330" s="23">
        <f>SUM(J331:J341)</f>
        <v>445.39999999999986</v>
      </c>
      <c r="K330" s="23">
        <f>SUM(K331:K341)</f>
        <v>483.50000000000006</v>
      </c>
      <c r="L330" s="26"/>
      <c r="M330" s="31"/>
      <c r="N330" s="26"/>
      <c r="O330" s="26"/>
      <c r="P330" s="35"/>
      <c r="Q330" s="26"/>
      <c r="R330" s="26"/>
      <c r="S330" s="36"/>
      <c r="T330" s="31"/>
      <c r="U330" s="31"/>
      <c r="V330" s="26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x14ac:dyDescent="0.2">
      <c r="A331" s="28" t="s">
        <v>616</v>
      </c>
      <c r="B331" s="28" t="s">
        <v>617</v>
      </c>
      <c r="C331" s="6">
        <v>537</v>
      </c>
      <c r="D331" s="6">
        <v>376.8</v>
      </c>
      <c r="E331" s="6">
        <f t="shared" si="47"/>
        <v>70.167597765363126</v>
      </c>
      <c r="F331" s="6">
        <v>537</v>
      </c>
      <c r="G331" s="6">
        <v>376.8</v>
      </c>
      <c r="H331" s="6">
        <f t="shared" si="49"/>
        <v>70.167597765363126</v>
      </c>
      <c r="I331" s="29">
        <f t="shared" ref="I331:I341" si="50">G331-F331</f>
        <v>-160.19999999999999</v>
      </c>
      <c r="J331" s="29">
        <f t="shared" ref="J331:J378" si="51">IF(I331&gt;0,I331,0)</f>
        <v>0</v>
      </c>
      <c r="K331" s="29">
        <f t="shared" ref="K331:K378" si="52">IF(I331&lt;0,0-I331,0)</f>
        <v>160.19999999999999</v>
      </c>
      <c r="L331" s="30">
        <v>102.41475295755045</v>
      </c>
      <c r="M331" s="31"/>
      <c r="N331" s="26"/>
      <c r="O331" s="30">
        <v>69.182389937106919</v>
      </c>
      <c r="P331" s="32">
        <v>100</v>
      </c>
      <c r="Q331" s="30">
        <v>35.309278350515463</v>
      </c>
      <c r="R331" s="30">
        <v>21.05263157894737</v>
      </c>
      <c r="S331" s="36"/>
      <c r="T331" s="31">
        <v>98.830188679245282</v>
      </c>
      <c r="U331" s="31">
        <v>71.346153846153854</v>
      </c>
      <c r="V331" s="30">
        <v>100</v>
      </c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</row>
    <row r="332" spans="1:62" x14ac:dyDescent="0.2">
      <c r="A332" s="28" t="s">
        <v>618</v>
      </c>
      <c r="B332" s="28" t="s">
        <v>619</v>
      </c>
      <c r="C332" s="6">
        <v>841</v>
      </c>
      <c r="D332" s="6">
        <v>828.1</v>
      </c>
      <c r="E332" s="6">
        <f t="shared" si="47"/>
        <v>98.466111771700355</v>
      </c>
      <c r="F332" s="6">
        <v>841</v>
      </c>
      <c r="G332" s="6">
        <v>828.1</v>
      </c>
      <c r="H332" s="6">
        <f t="shared" si="49"/>
        <v>98.466111771700355</v>
      </c>
      <c r="I332" s="29">
        <f t="shared" si="50"/>
        <v>-12.899999999999977</v>
      </c>
      <c r="J332" s="29">
        <f t="shared" si="51"/>
        <v>0</v>
      </c>
      <c r="K332" s="29">
        <f t="shared" si="52"/>
        <v>12.899999999999977</v>
      </c>
      <c r="L332" s="30">
        <v>101.99209486166008</v>
      </c>
      <c r="M332" s="31"/>
      <c r="N332" s="26"/>
      <c r="O332" s="30">
        <v>79.165738885177774</v>
      </c>
      <c r="P332" s="32">
        <v>100</v>
      </c>
      <c r="Q332" s="30">
        <v>58.333333333333329</v>
      </c>
      <c r="R332" s="30">
        <v>146.3963963963964</v>
      </c>
      <c r="S332" s="36"/>
      <c r="T332" s="31">
        <v>101.59574468085107</v>
      </c>
      <c r="U332" s="31">
        <v>59.230769230769234</v>
      </c>
      <c r="V332" s="30">
        <v>109.97963340122199</v>
      </c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</row>
    <row r="333" spans="1:62" x14ac:dyDescent="0.2">
      <c r="A333" s="28" t="s">
        <v>527</v>
      </c>
      <c r="B333" s="28" t="s">
        <v>528</v>
      </c>
      <c r="C333" s="6">
        <v>366</v>
      </c>
      <c r="D333" s="6">
        <v>382.6</v>
      </c>
      <c r="E333" s="6">
        <f t="shared" si="47"/>
        <v>104.53551912568307</v>
      </c>
      <c r="F333" s="6">
        <v>366</v>
      </c>
      <c r="G333" s="6">
        <v>382.6</v>
      </c>
      <c r="H333" s="6">
        <f t="shared" si="49"/>
        <v>104.53551912568307</v>
      </c>
      <c r="I333" s="29">
        <f t="shared" si="50"/>
        <v>16.600000000000023</v>
      </c>
      <c r="J333" s="29">
        <f t="shared" si="51"/>
        <v>16.600000000000023</v>
      </c>
      <c r="K333" s="29">
        <f t="shared" si="52"/>
        <v>0</v>
      </c>
      <c r="L333" s="30">
        <v>156.3744324135522</v>
      </c>
      <c r="M333" s="31"/>
      <c r="N333" s="26"/>
      <c r="O333" s="30">
        <v>63.749999999999993</v>
      </c>
      <c r="P333" s="32">
        <v>100</v>
      </c>
      <c r="Q333" s="30">
        <v>191.93037974683543</v>
      </c>
      <c r="R333" s="30">
        <v>25</v>
      </c>
      <c r="S333" s="36"/>
      <c r="T333" s="31">
        <v>95.411340544083913</v>
      </c>
      <c r="U333" s="31">
        <v>0</v>
      </c>
      <c r="V333" s="30">
        <v>144.8780487804878</v>
      </c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</row>
    <row r="334" spans="1:62" x14ac:dyDescent="0.2">
      <c r="A334" s="28" t="s">
        <v>620</v>
      </c>
      <c r="B334" s="28" t="s">
        <v>621</v>
      </c>
      <c r="C334" s="6">
        <v>1229</v>
      </c>
      <c r="D334" s="6">
        <v>1060.3</v>
      </c>
      <c r="E334" s="6">
        <f t="shared" si="47"/>
        <v>86.273393002440997</v>
      </c>
      <c r="F334" s="6">
        <v>1229</v>
      </c>
      <c r="G334" s="6">
        <v>1060.3</v>
      </c>
      <c r="H334" s="6">
        <f t="shared" si="49"/>
        <v>86.273393002440997</v>
      </c>
      <c r="I334" s="29">
        <f t="shared" si="50"/>
        <v>-168.70000000000005</v>
      </c>
      <c r="J334" s="29">
        <f t="shared" si="51"/>
        <v>0</v>
      </c>
      <c r="K334" s="29">
        <f t="shared" si="52"/>
        <v>168.70000000000005</v>
      </c>
      <c r="L334" s="30">
        <v>114.63442454659518</v>
      </c>
      <c r="M334" s="31"/>
      <c r="N334" s="26"/>
      <c r="O334" s="30">
        <v>75.004563431700632</v>
      </c>
      <c r="P334" s="32">
        <v>100</v>
      </c>
      <c r="Q334" s="30">
        <v>60.722891566265069</v>
      </c>
      <c r="R334" s="30">
        <v>27.500000000000004</v>
      </c>
      <c r="S334" s="36"/>
      <c r="T334" s="31">
        <v>104.18797175553934</v>
      </c>
      <c r="U334" s="31">
        <v>81.92307692307692</v>
      </c>
      <c r="V334" s="30">
        <v>100</v>
      </c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</row>
    <row r="335" spans="1:62" x14ac:dyDescent="0.2">
      <c r="A335" s="28" t="s">
        <v>622</v>
      </c>
      <c r="B335" s="28" t="s">
        <v>623</v>
      </c>
      <c r="C335" s="6">
        <v>1307</v>
      </c>
      <c r="D335" s="6">
        <v>1327.7</v>
      </c>
      <c r="E335" s="6">
        <f t="shared" si="47"/>
        <v>101.58377964804896</v>
      </c>
      <c r="F335" s="6">
        <v>1307</v>
      </c>
      <c r="G335" s="6">
        <v>1327.7</v>
      </c>
      <c r="H335" s="6">
        <f t="shared" si="49"/>
        <v>101.58377964804896</v>
      </c>
      <c r="I335" s="29">
        <f t="shared" si="50"/>
        <v>20.700000000000045</v>
      </c>
      <c r="J335" s="29">
        <f t="shared" si="51"/>
        <v>20.700000000000045</v>
      </c>
      <c r="K335" s="29">
        <f t="shared" si="52"/>
        <v>0</v>
      </c>
      <c r="L335" s="30">
        <v>0</v>
      </c>
      <c r="M335" s="31"/>
      <c r="N335" s="26"/>
      <c r="O335" s="30">
        <v>95.22053052895933</v>
      </c>
      <c r="P335" s="32">
        <v>100</v>
      </c>
      <c r="Q335" s="30">
        <v>93.629661751951431</v>
      </c>
      <c r="R335" s="30">
        <v>93.425605536332185</v>
      </c>
      <c r="S335" s="36"/>
      <c r="T335" s="31">
        <v>100.17091361093846</v>
      </c>
      <c r="U335" s="31">
        <v>27.500000000000004</v>
      </c>
      <c r="V335" s="30">
        <v>100.80183276059564</v>
      </c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</row>
    <row r="336" spans="1:62" x14ac:dyDescent="0.2">
      <c r="A336" s="28" t="s">
        <v>624</v>
      </c>
      <c r="B336" s="28" t="s">
        <v>625</v>
      </c>
      <c r="C336" s="6">
        <v>773</v>
      </c>
      <c r="D336" s="6">
        <v>665.8</v>
      </c>
      <c r="E336" s="6">
        <f t="shared" si="47"/>
        <v>86.131953428201797</v>
      </c>
      <c r="F336" s="6">
        <v>773</v>
      </c>
      <c r="G336" s="6">
        <v>665.8</v>
      </c>
      <c r="H336" s="6">
        <f t="shared" si="49"/>
        <v>86.131953428201797</v>
      </c>
      <c r="I336" s="29">
        <f t="shared" si="50"/>
        <v>-107.20000000000005</v>
      </c>
      <c r="J336" s="29">
        <f t="shared" si="51"/>
        <v>0</v>
      </c>
      <c r="K336" s="29">
        <f t="shared" si="52"/>
        <v>107.20000000000005</v>
      </c>
      <c r="L336" s="30">
        <v>105.74818924333485</v>
      </c>
      <c r="M336" s="31"/>
      <c r="N336" s="26"/>
      <c r="O336" s="30">
        <v>64.580271461917533</v>
      </c>
      <c r="P336" s="32">
        <v>100</v>
      </c>
      <c r="Q336" s="30">
        <v>66.246498599439761</v>
      </c>
      <c r="R336" s="30">
        <v>106.19195046439629</v>
      </c>
      <c r="S336" s="36"/>
      <c r="T336" s="31">
        <v>83.808639108221087</v>
      </c>
      <c r="U336" s="31">
        <v>59.230769230769234</v>
      </c>
      <c r="V336" s="30">
        <v>100</v>
      </c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</row>
    <row r="337" spans="1:62" x14ac:dyDescent="0.2">
      <c r="A337" s="28" t="s">
        <v>626</v>
      </c>
      <c r="B337" s="28" t="s">
        <v>627</v>
      </c>
      <c r="C337" s="6">
        <v>684</v>
      </c>
      <c r="D337" s="6">
        <v>808.5</v>
      </c>
      <c r="E337" s="6">
        <f t="shared" si="47"/>
        <v>118.20175438596492</v>
      </c>
      <c r="F337" s="6">
        <v>684</v>
      </c>
      <c r="G337" s="6">
        <v>808.5</v>
      </c>
      <c r="H337" s="6">
        <f t="shared" si="49"/>
        <v>118.20175438596492</v>
      </c>
      <c r="I337" s="29">
        <f t="shared" si="50"/>
        <v>124.5</v>
      </c>
      <c r="J337" s="29">
        <f t="shared" si="51"/>
        <v>124.5</v>
      </c>
      <c r="K337" s="29">
        <f t="shared" si="52"/>
        <v>0</v>
      </c>
      <c r="L337" s="30">
        <v>0</v>
      </c>
      <c r="M337" s="31"/>
      <c r="N337" s="26"/>
      <c r="O337" s="30">
        <v>99.433837507232013</v>
      </c>
      <c r="P337" s="32">
        <v>100</v>
      </c>
      <c r="Q337" s="30">
        <v>354.46735395189</v>
      </c>
      <c r="R337" s="30">
        <v>30</v>
      </c>
      <c r="S337" s="36"/>
      <c r="T337" s="31">
        <v>107.73985239852399</v>
      </c>
      <c r="U337" s="31">
        <v>121.53846153846155</v>
      </c>
      <c r="V337" s="30">
        <v>97.278911564625844</v>
      </c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</row>
    <row r="338" spans="1:62" x14ac:dyDescent="0.2">
      <c r="A338" s="28" t="s">
        <v>628</v>
      </c>
      <c r="B338" s="28" t="s">
        <v>629</v>
      </c>
      <c r="C338" s="6">
        <v>665</v>
      </c>
      <c r="D338" s="6">
        <v>723.9</v>
      </c>
      <c r="E338" s="6">
        <f t="shared" si="47"/>
        <v>108.85714285714285</v>
      </c>
      <c r="F338" s="6">
        <v>665</v>
      </c>
      <c r="G338" s="6">
        <v>723.9</v>
      </c>
      <c r="H338" s="6">
        <f t="shared" si="49"/>
        <v>108.85714285714285</v>
      </c>
      <c r="I338" s="29">
        <f t="shared" si="50"/>
        <v>58.899999999999977</v>
      </c>
      <c r="J338" s="29">
        <f t="shared" si="51"/>
        <v>58.899999999999977</v>
      </c>
      <c r="K338" s="29">
        <f t="shared" si="52"/>
        <v>0</v>
      </c>
      <c r="L338" s="30">
        <v>101.7439556084027</v>
      </c>
      <c r="M338" s="31"/>
      <c r="N338" s="26"/>
      <c r="O338" s="30">
        <v>243.86258902387939</v>
      </c>
      <c r="P338" s="32">
        <v>100</v>
      </c>
      <c r="Q338" s="30">
        <v>103.17757009345796</v>
      </c>
      <c r="R338" s="30">
        <v>106.25</v>
      </c>
      <c r="S338" s="36"/>
      <c r="T338" s="31">
        <v>86.748372271160477</v>
      </c>
      <c r="U338" s="31">
        <v>0</v>
      </c>
      <c r="V338" s="30">
        <v>117.77777777777779</v>
      </c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</row>
    <row r="339" spans="1:62" x14ac:dyDescent="0.2">
      <c r="A339" s="28" t="s">
        <v>630</v>
      </c>
      <c r="B339" s="28" t="s">
        <v>631</v>
      </c>
      <c r="C339" s="6">
        <v>406</v>
      </c>
      <c r="D339" s="6">
        <v>371.5</v>
      </c>
      <c r="E339" s="6">
        <f t="shared" si="47"/>
        <v>91.502463054187189</v>
      </c>
      <c r="F339" s="6">
        <v>406</v>
      </c>
      <c r="G339" s="6">
        <v>371.5</v>
      </c>
      <c r="H339" s="6">
        <f t="shared" si="49"/>
        <v>91.502463054187189</v>
      </c>
      <c r="I339" s="29">
        <f t="shared" si="50"/>
        <v>-34.5</v>
      </c>
      <c r="J339" s="29">
        <f t="shared" si="51"/>
        <v>0</v>
      </c>
      <c r="K339" s="29">
        <f t="shared" si="52"/>
        <v>34.5</v>
      </c>
      <c r="L339" s="30">
        <v>96.731123388581949</v>
      </c>
      <c r="M339" s="31"/>
      <c r="N339" s="26"/>
      <c r="O339" s="30">
        <v>47.831800262812102</v>
      </c>
      <c r="P339" s="32">
        <v>100</v>
      </c>
      <c r="Q339" s="30">
        <v>68.918918918918919</v>
      </c>
      <c r="R339" s="30">
        <v>145</v>
      </c>
      <c r="S339" s="36"/>
      <c r="T339" s="31">
        <v>92.748368382886142</v>
      </c>
      <c r="U339" s="31">
        <v>0</v>
      </c>
      <c r="V339" s="30">
        <v>98.05825242718447</v>
      </c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</row>
    <row r="340" spans="1:62" x14ac:dyDescent="0.2">
      <c r="A340" s="28" t="s">
        <v>632</v>
      </c>
      <c r="B340" s="28" t="s">
        <v>633</v>
      </c>
      <c r="C340" s="6">
        <v>778</v>
      </c>
      <c r="D340" s="6">
        <v>899.5</v>
      </c>
      <c r="E340" s="6">
        <f t="shared" si="47"/>
        <v>115.61696658097686</v>
      </c>
      <c r="F340" s="6">
        <v>778</v>
      </c>
      <c r="G340" s="6">
        <v>899.5</v>
      </c>
      <c r="H340" s="6">
        <f t="shared" si="49"/>
        <v>115.61696658097686</v>
      </c>
      <c r="I340" s="29">
        <f t="shared" si="50"/>
        <v>121.5</v>
      </c>
      <c r="J340" s="29">
        <f t="shared" si="51"/>
        <v>121.5</v>
      </c>
      <c r="K340" s="29">
        <f t="shared" si="52"/>
        <v>0</v>
      </c>
      <c r="L340" s="30">
        <v>100.45945945945944</v>
      </c>
      <c r="M340" s="31"/>
      <c r="N340" s="26"/>
      <c r="O340" s="30">
        <v>172.41304817455173</v>
      </c>
      <c r="P340" s="32">
        <v>100</v>
      </c>
      <c r="Q340" s="30">
        <v>159.75</v>
      </c>
      <c r="R340" s="30">
        <v>108.45070422535213</v>
      </c>
      <c r="S340" s="36"/>
      <c r="T340" s="31">
        <v>100.31820110309715</v>
      </c>
      <c r="U340" s="31">
        <v>15.961538461538463</v>
      </c>
      <c r="V340" s="30">
        <v>134.83375959079285</v>
      </c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</row>
    <row r="341" spans="1:62" x14ac:dyDescent="0.2">
      <c r="A341" s="28" t="s">
        <v>634</v>
      </c>
      <c r="B341" s="28" t="s">
        <v>635</v>
      </c>
      <c r="C341" s="6">
        <v>2314</v>
      </c>
      <c r="D341" s="6">
        <v>2417.1999999999998</v>
      </c>
      <c r="E341" s="6">
        <f t="shared" si="47"/>
        <v>104.45980985306826</v>
      </c>
      <c r="F341" s="6">
        <v>2314</v>
      </c>
      <c r="G341" s="6">
        <v>2417.1999999999998</v>
      </c>
      <c r="H341" s="6">
        <f t="shared" si="49"/>
        <v>104.45980985306826</v>
      </c>
      <c r="I341" s="29">
        <f t="shared" si="50"/>
        <v>103.19999999999982</v>
      </c>
      <c r="J341" s="29">
        <f t="shared" si="51"/>
        <v>103.19999999999982</v>
      </c>
      <c r="K341" s="29">
        <f t="shared" si="52"/>
        <v>0</v>
      </c>
      <c r="L341" s="30">
        <v>106.01078270668989</v>
      </c>
      <c r="M341" s="31"/>
      <c r="N341" s="26"/>
      <c r="O341" s="30">
        <v>94.814447137142693</v>
      </c>
      <c r="P341" s="32">
        <v>100</v>
      </c>
      <c r="Q341" s="30">
        <v>107.84615384615384</v>
      </c>
      <c r="R341" s="30">
        <v>105.62613430127041</v>
      </c>
      <c r="S341" s="36"/>
      <c r="T341" s="31">
        <v>106.43882519239831</v>
      </c>
      <c r="U341" s="31">
        <v>73.84615384615384</v>
      </c>
      <c r="V341" s="30">
        <v>131.69491525423729</v>
      </c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</row>
    <row r="342" spans="1:62" ht="48" x14ac:dyDescent="0.2">
      <c r="A342" s="22" t="s">
        <v>636</v>
      </c>
      <c r="C342" s="23">
        <f>SUM(C343:C353)</f>
        <v>11298</v>
      </c>
      <c r="D342" s="23">
        <f>SUM(D343:D353)</f>
        <v>11333.399999999998</v>
      </c>
      <c r="E342" s="24">
        <f>IF(C342&gt;0,D342/C342*100,0)</f>
        <v>100.31332979288368</v>
      </c>
      <c r="F342" s="23">
        <f>SUM(F343:F353)</f>
        <v>11298</v>
      </c>
      <c r="G342" s="23">
        <f>SUM(G343:G353)</f>
        <v>11333.399999999998</v>
      </c>
      <c r="H342" s="23">
        <f t="shared" si="49"/>
        <v>100.31332979288368</v>
      </c>
      <c r="I342" s="23">
        <f>SUM(I343:I353)</f>
        <v>35.400000000000034</v>
      </c>
      <c r="J342" s="23">
        <f>SUM(J343:J353)</f>
        <v>636.4</v>
      </c>
      <c r="K342" s="23">
        <f>SUM(K343:K353)</f>
        <v>601</v>
      </c>
      <c r="L342" s="26"/>
      <c r="M342" s="31"/>
      <c r="N342" s="26"/>
      <c r="O342" s="26"/>
      <c r="P342" s="35"/>
      <c r="Q342" s="26"/>
      <c r="R342" s="26"/>
      <c r="S342" s="36"/>
      <c r="T342" s="31"/>
      <c r="U342" s="31"/>
      <c r="V342" s="26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x14ac:dyDescent="0.2">
      <c r="A343" s="28" t="s">
        <v>637</v>
      </c>
      <c r="B343" s="28" t="s">
        <v>638</v>
      </c>
      <c r="C343" s="6">
        <v>1206</v>
      </c>
      <c r="D343" s="6">
        <v>1423.7</v>
      </c>
      <c r="E343" s="6">
        <f t="shared" si="47"/>
        <v>118.05140961857381</v>
      </c>
      <c r="F343" s="6">
        <v>1206</v>
      </c>
      <c r="G343" s="6">
        <v>1423.7</v>
      </c>
      <c r="H343" s="6">
        <f t="shared" si="49"/>
        <v>118.05140961857381</v>
      </c>
      <c r="I343" s="29">
        <f t="shared" ref="I343:I353" si="53">G343-F343</f>
        <v>217.70000000000005</v>
      </c>
      <c r="J343" s="29">
        <f t="shared" si="51"/>
        <v>217.70000000000005</v>
      </c>
      <c r="K343" s="29">
        <f t="shared" si="52"/>
        <v>0</v>
      </c>
      <c r="L343" s="30">
        <v>78.502538071065999</v>
      </c>
      <c r="M343" s="31"/>
      <c r="N343" s="26"/>
      <c r="O343" s="30">
        <v>102.16919739696313</v>
      </c>
      <c r="P343" s="32">
        <v>100</v>
      </c>
      <c r="Q343" s="30">
        <v>95.791399817017393</v>
      </c>
      <c r="R343" s="30">
        <v>101.05263157894737</v>
      </c>
      <c r="S343" s="36"/>
      <c r="T343" s="31">
        <v>121.09227871939736</v>
      </c>
      <c r="U343" s="31">
        <v>468</v>
      </c>
      <c r="V343" s="30">
        <v>99.655172413793096</v>
      </c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</row>
    <row r="344" spans="1:62" x14ac:dyDescent="0.2">
      <c r="A344" s="28" t="s">
        <v>639</v>
      </c>
      <c r="B344" s="28" t="s">
        <v>640</v>
      </c>
      <c r="C344" s="6">
        <v>934</v>
      </c>
      <c r="D344" s="6">
        <v>1019</v>
      </c>
      <c r="E344" s="6">
        <f t="shared" si="47"/>
        <v>109.10064239828694</v>
      </c>
      <c r="F344" s="6">
        <v>934</v>
      </c>
      <c r="G344" s="6">
        <v>1019</v>
      </c>
      <c r="H344" s="6">
        <f t="shared" si="49"/>
        <v>109.10064239828694</v>
      </c>
      <c r="I344" s="29">
        <f t="shared" si="53"/>
        <v>85</v>
      </c>
      <c r="J344" s="29">
        <f t="shared" si="51"/>
        <v>85</v>
      </c>
      <c r="K344" s="29">
        <f t="shared" si="52"/>
        <v>0</v>
      </c>
      <c r="L344" s="30">
        <v>0</v>
      </c>
      <c r="M344" s="31"/>
      <c r="N344" s="26"/>
      <c r="O344" s="30">
        <v>126.49442755825733</v>
      </c>
      <c r="P344" s="32">
        <v>100</v>
      </c>
      <c r="Q344" s="30">
        <v>123.34042553191492</v>
      </c>
      <c r="R344" s="30">
        <v>112.22222222222224</v>
      </c>
      <c r="S344" s="36"/>
      <c r="T344" s="31">
        <v>159.6379803112099</v>
      </c>
      <c r="U344" s="31">
        <v>66.491228070175438</v>
      </c>
      <c r="V344" s="30">
        <v>94.5</v>
      </c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</row>
    <row r="345" spans="1:62" x14ac:dyDescent="0.2">
      <c r="A345" s="28" t="s">
        <v>641</v>
      </c>
      <c r="B345" s="28" t="s">
        <v>642</v>
      </c>
      <c r="C345" s="6">
        <v>974</v>
      </c>
      <c r="D345" s="6">
        <v>978.4</v>
      </c>
      <c r="E345" s="6">
        <f t="shared" si="47"/>
        <v>100.4517453798768</v>
      </c>
      <c r="F345" s="6">
        <v>974</v>
      </c>
      <c r="G345" s="6">
        <v>978.4</v>
      </c>
      <c r="H345" s="6">
        <f t="shared" si="49"/>
        <v>100.4517453798768</v>
      </c>
      <c r="I345" s="29">
        <f t="shared" si="53"/>
        <v>4.3999999999999773</v>
      </c>
      <c r="J345" s="29">
        <f t="shared" si="51"/>
        <v>4.3999999999999773</v>
      </c>
      <c r="K345" s="29">
        <f t="shared" si="52"/>
        <v>0</v>
      </c>
      <c r="L345" s="30">
        <v>102.06766917293233</v>
      </c>
      <c r="M345" s="31"/>
      <c r="N345" s="26"/>
      <c r="O345" s="30">
        <v>122.25595358564392</v>
      </c>
      <c r="P345" s="32">
        <v>100</v>
      </c>
      <c r="Q345" s="30">
        <v>109.15032679738562</v>
      </c>
      <c r="R345" s="30">
        <v>111.29032258064517</v>
      </c>
      <c r="S345" s="36"/>
      <c r="T345" s="31">
        <v>50.468723367990457</v>
      </c>
      <c r="U345" s="31">
        <v>35.789473684210527</v>
      </c>
      <c r="V345" s="30">
        <v>99.152542372881356</v>
      </c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</row>
    <row r="346" spans="1:62" x14ac:dyDescent="0.2">
      <c r="A346" s="28" t="s">
        <v>643</v>
      </c>
      <c r="B346" s="28" t="s">
        <v>644</v>
      </c>
      <c r="C346" s="6">
        <v>1192</v>
      </c>
      <c r="D346" s="6">
        <v>1053.5999999999999</v>
      </c>
      <c r="E346" s="6">
        <f t="shared" si="47"/>
        <v>88.389261744966447</v>
      </c>
      <c r="F346" s="6">
        <v>1192</v>
      </c>
      <c r="G346" s="6">
        <v>1053.5999999999999</v>
      </c>
      <c r="H346" s="6">
        <f t="shared" si="49"/>
        <v>88.389261744966447</v>
      </c>
      <c r="I346" s="29">
        <f t="shared" si="53"/>
        <v>-138.40000000000009</v>
      </c>
      <c r="J346" s="29">
        <f t="shared" si="51"/>
        <v>0</v>
      </c>
      <c r="K346" s="29">
        <f t="shared" si="52"/>
        <v>138.40000000000009</v>
      </c>
      <c r="L346" s="30">
        <v>99.105299380591887</v>
      </c>
      <c r="M346" s="31"/>
      <c r="N346" s="26"/>
      <c r="O346" s="30">
        <v>75.76085648983522</v>
      </c>
      <c r="P346" s="32">
        <v>100</v>
      </c>
      <c r="Q346" s="30">
        <v>64.490861618798974</v>
      </c>
      <c r="R346" s="30">
        <v>101.11111111111111</v>
      </c>
      <c r="S346" s="36"/>
      <c r="T346" s="31">
        <v>157.63107620462748</v>
      </c>
      <c r="U346" s="31">
        <v>57.543859649122794</v>
      </c>
      <c r="V346" s="30">
        <v>100</v>
      </c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</row>
    <row r="347" spans="1:62" x14ac:dyDescent="0.2">
      <c r="A347" s="28" t="s">
        <v>645</v>
      </c>
      <c r="B347" s="28" t="s">
        <v>646</v>
      </c>
      <c r="C347" s="6">
        <v>566</v>
      </c>
      <c r="D347" s="6">
        <v>543.4</v>
      </c>
      <c r="E347" s="6">
        <f t="shared" si="47"/>
        <v>96.007067137809187</v>
      </c>
      <c r="F347" s="6">
        <v>566</v>
      </c>
      <c r="G347" s="6">
        <v>543.4</v>
      </c>
      <c r="H347" s="6">
        <f t="shared" si="49"/>
        <v>96.007067137809187</v>
      </c>
      <c r="I347" s="29">
        <f t="shared" si="53"/>
        <v>-22.600000000000023</v>
      </c>
      <c r="J347" s="29">
        <f t="shared" si="51"/>
        <v>0</v>
      </c>
      <c r="K347" s="29">
        <f t="shared" si="52"/>
        <v>22.600000000000023</v>
      </c>
      <c r="L347" s="30">
        <v>104.54545454545455</v>
      </c>
      <c r="M347" s="31"/>
      <c r="N347" s="26"/>
      <c r="O347" s="30">
        <v>119.25998874507597</v>
      </c>
      <c r="P347" s="32">
        <v>100</v>
      </c>
      <c r="Q347" s="30">
        <v>53.812316715542522</v>
      </c>
      <c r="R347" s="30">
        <v>93.333333333333329</v>
      </c>
      <c r="S347" s="36"/>
      <c r="T347" s="31">
        <v>89.549681840430736</v>
      </c>
      <c r="U347" s="31">
        <v>97.543859649122808</v>
      </c>
      <c r="V347" s="30">
        <v>96.875</v>
      </c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</row>
    <row r="348" spans="1:62" x14ac:dyDescent="0.2">
      <c r="A348" s="28" t="s">
        <v>647</v>
      </c>
      <c r="B348" s="28" t="s">
        <v>648</v>
      </c>
      <c r="C348" s="6">
        <v>502</v>
      </c>
      <c r="D348" s="6">
        <v>731</v>
      </c>
      <c r="E348" s="6">
        <f t="shared" si="47"/>
        <v>145.61752988047809</v>
      </c>
      <c r="F348" s="6">
        <v>502</v>
      </c>
      <c r="G348" s="6">
        <v>731</v>
      </c>
      <c r="H348" s="6">
        <f t="shared" si="49"/>
        <v>145.61752988047809</v>
      </c>
      <c r="I348" s="29">
        <f t="shared" si="53"/>
        <v>229</v>
      </c>
      <c r="J348" s="29">
        <f t="shared" si="51"/>
        <v>229</v>
      </c>
      <c r="K348" s="29">
        <f t="shared" si="52"/>
        <v>0</v>
      </c>
      <c r="L348" s="30">
        <v>93.708165997322624</v>
      </c>
      <c r="M348" s="31"/>
      <c r="N348" s="26"/>
      <c r="O348" s="30">
        <v>177.01031249026389</v>
      </c>
      <c r="P348" s="32">
        <v>100</v>
      </c>
      <c r="Q348" s="30">
        <v>35.555555555555557</v>
      </c>
      <c r="R348" s="30">
        <v>95.925925925925924</v>
      </c>
      <c r="S348" s="36"/>
      <c r="T348" s="31">
        <v>84.546442151004882</v>
      </c>
      <c r="U348" s="31">
        <v>109.64912280701755</v>
      </c>
      <c r="V348" s="30">
        <v>100</v>
      </c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</row>
    <row r="349" spans="1:62" x14ac:dyDescent="0.2">
      <c r="A349" s="28" t="s">
        <v>649</v>
      </c>
      <c r="B349" s="28" t="s">
        <v>650</v>
      </c>
      <c r="C349" s="6">
        <v>1037</v>
      </c>
      <c r="D349" s="6">
        <v>1021</v>
      </c>
      <c r="E349" s="6">
        <f t="shared" si="47"/>
        <v>98.457087753134047</v>
      </c>
      <c r="F349" s="6">
        <v>1037</v>
      </c>
      <c r="G349" s="6">
        <v>1021</v>
      </c>
      <c r="H349" s="6">
        <f t="shared" si="49"/>
        <v>98.457087753134047</v>
      </c>
      <c r="I349" s="29">
        <f t="shared" si="53"/>
        <v>-16</v>
      </c>
      <c r="J349" s="29">
        <f t="shared" si="51"/>
        <v>0</v>
      </c>
      <c r="K349" s="29">
        <f t="shared" si="52"/>
        <v>16</v>
      </c>
      <c r="L349" s="30">
        <v>0</v>
      </c>
      <c r="M349" s="31"/>
      <c r="N349" s="26"/>
      <c r="O349" s="30">
        <v>80.93902659670708</v>
      </c>
      <c r="P349" s="32">
        <v>100</v>
      </c>
      <c r="Q349" s="30">
        <v>93.90986601705238</v>
      </c>
      <c r="R349" s="30">
        <v>105.04731861198739</v>
      </c>
      <c r="S349" s="36"/>
      <c r="T349" s="31">
        <v>94.844937358800578</v>
      </c>
      <c r="U349" s="31">
        <v>106.84210526315789</v>
      </c>
      <c r="V349" s="30">
        <v>100.50377833753149</v>
      </c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</row>
    <row r="350" spans="1:62" x14ac:dyDescent="0.2">
      <c r="A350" s="28" t="s">
        <v>651</v>
      </c>
      <c r="B350" s="28" t="s">
        <v>652</v>
      </c>
      <c r="C350" s="6">
        <v>529</v>
      </c>
      <c r="D350" s="6">
        <v>477.2</v>
      </c>
      <c r="E350" s="6">
        <f t="shared" si="47"/>
        <v>90.207939508506612</v>
      </c>
      <c r="F350" s="6">
        <v>529</v>
      </c>
      <c r="G350" s="6">
        <v>477.2</v>
      </c>
      <c r="H350" s="6">
        <f t="shared" si="49"/>
        <v>90.207939508506612</v>
      </c>
      <c r="I350" s="29">
        <f t="shared" si="53"/>
        <v>-51.800000000000011</v>
      </c>
      <c r="J350" s="29">
        <f t="shared" si="51"/>
        <v>0</v>
      </c>
      <c r="K350" s="29">
        <f t="shared" si="52"/>
        <v>51.800000000000011</v>
      </c>
      <c r="L350" s="30">
        <v>98.829039812646371</v>
      </c>
      <c r="M350" s="31"/>
      <c r="N350" s="26"/>
      <c r="O350" s="30">
        <v>77.75222765162404</v>
      </c>
      <c r="P350" s="32">
        <v>100</v>
      </c>
      <c r="Q350" s="30">
        <v>94.64233999420793</v>
      </c>
      <c r="R350" s="30">
        <v>95.808383233532936</v>
      </c>
      <c r="S350" s="36"/>
      <c r="T350" s="31">
        <v>85.193321616871714</v>
      </c>
      <c r="U350" s="31">
        <v>41.403508771929829</v>
      </c>
      <c r="V350" s="30">
        <v>100</v>
      </c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</row>
    <row r="351" spans="1:62" x14ac:dyDescent="0.2">
      <c r="A351" s="28" t="s">
        <v>653</v>
      </c>
      <c r="B351" s="28" t="s">
        <v>654</v>
      </c>
      <c r="C351" s="6">
        <v>2473</v>
      </c>
      <c r="D351" s="6">
        <v>2312.3000000000002</v>
      </c>
      <c r="E351" s="6">
        <f t="shared" si="47"/>
        <v>93.501819652244251</v>
      </c>
      <c r="F351" s="6">
        <v>2473</v>
      </c>
      <c r="G351" s="6">
        <v>2312.3000000000002</v>
      </c>
      <c r="H351" s="6">
        <f t="shared" si="49"/>
        <v>93.501819652244251</v>
      </c>
      <c r="I351" s="29">
        <f t="shared" si="53"/>
        <v>-160.69999999999982</v>
      </c>
      <c r="J351" s="29">
        <f t="shared" si="51"/>
        <v>0</v>
      </c>
      <c r="K351" s="29">
        <f t="shared" si="52"/>
        <v>160.69999999999982</v>
      </c>
      <c r="L351" s="30">
        <v>98.808109219628975</v>
      </c>
      <c r="M351" s="31"/>
      <c r="N351" s="26"/>
      <c r="O351" s="30">
        <v>82.871441386147964</v>
      </c>
      <c r="P351" s="32">
        <v>100</v>
      </c>
      <c r="Q351" s="30">
        <v>54.444444444444443</v>
      </c>
      <c r="R351" s="30">
        <v>128.88888888888889</v>
      </c>
      <c r="S351" s="36"/>
      <c r="T351" s="31">
        <v>112.24729237866255</v>
      </c>
      <c r="U351" s="31">
        <v>39.824561403508767</v>
      </c>
      <c r="V351" s="30">
        <v>114.33333333333333</v>
      </c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</row>
    <row r="352" spans="1:62" x14ac:dyDescent="0.2">
      <c r="A352" s="28" t="s">
        <v>655</v>
      </c>
      <c r="B352" s="28" t="s">
        <v>656</v>
      </c>
      <c r="C352" s="6">
        <v>482</v>
      </c>
      <c r="D352" s="6">
        <v>582.29999999999995</v>
      </c>
      <c r="E352" s="6">
        <f t="shared" si="47"/>
        <v>120.80912863070539</v>
      </c>
      <c r="F352" s="6">
        <v>482</v>
      </c>
      <c r="G352" s="6">
        <v>582.29999999999995</v>
      </c>
      <c r="H352" s="6">
        <f t="shared" si="49"/>
        <v>120.80912863070539</v>
      </c>
      <c r="I352" s="29">
        <f t="shared" si="53"/>
        <v>100.29999999999995</v>
      </c>
      <c r="J352" s="29">
        <f t="shared" si="51"/>
        <v>100.29999999999995</v>
      </c>
      <c r="K352" s="29">
        <f t="shared" si="52"/>
        <v>0</v>
      </c>
      <c r="L352" s="30">
        <v>104.80961923847696</v>
      </c>
      <c r="M352" s="31"/>
      <c r="N352" s="26"/>
      <c r="O352" s="30">
        <v>199.30589985126426</v>
      </c>
      <c r="P352" s="32">
        <v>100</v>
      </c>
      <c r="Q352" s="30">
        <v>129.57545486978236</v>
      </c>
      <c r="R352" s="30">
        <v>90.606060606060595</v>
      </c>
      <c r="S352" s="36"/>
      <c r="T352" s="31">
        <v>82.855191256830594</v>
      </c>
      <c r="U352" s="31">
        <v>174.03508771929825</v>
      </c>
      <c r="V352" s="30">
        <v>100</v>
      </c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</row>
    <row r="353" spans="1:62" x14ac:dyDescent="0.2">
      <c r="A353" s="28" t="s">
        <v>657</v>
      </c>
      <c r="B353" s="28" t="s">
        <v>658</v>
      </c>
      <c r="C353" s="6">
        <v>1403</v>
      </c>
      <c r="D353" s="6">
        <v>1191.5</v>
      </c>
      <c r="E353" s="6">
        <f t="shared" si="47"/>
        <v>84.925160370634359</v>
      </c>
      <c r="F353" s="6">
        <v>1403</v>
      </c>
      <c r="G353" s="6">
        <v>1191.5</v>
      </c>
      <c r="H353" s="6">
        <f t="shared" si="49"/>
        <v>84.925160370634359</v>
      </c>
      <c r="I353" s="29">
        <f t="shared" si="53"/>
        <v>-211.5</v>
      </c>
      <c r="J353" s="29">
        <f t="shared" si="51"/>
        <v>0</v>
      </c>
      <c r="K353" s="29">
        <f t="shared" si="52"/>
        <v>211.5</v>
      </c>
      <c r="L353" s="30">
        <v>80.598802395209574</v>
      </c>
      <c r="M353" s="31"/>
      <c r="N353" s="26"/>
      <c r="O353" s="30">
        <v>98.4492327783219</v>
      </c>
      <c r="P353" s="32">
        <v>100</v>
      </c>
      <c r="Q353" s="30">
        <v>34.613077384523102</v>
      </c>
      <c r="R353" s="30">
        <v>106.55737704918033</v>
      </c>
      <c r="S353" s="36"/>
      <c r="T353" s="31">
        <v>128.45986069091677</v>
      </c>
      <c r="U353" s="31">
        <v>41.403508771929829</v>
      </c>
      <c r="V353" s="30">
        <v>96</v>
      </c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</row>
    <row r="354" spans="1:62" ht="36" x14ac:dyDescent="0.2">
      <c r="A354" s="22" t="s">
        <v>659</v>
      </c>
      <c r="C354" s="23">
        <f>SUM(C355:C365)</f>
        <v>10549</v>
      </c>
      <c r="D354" s="23">
        <f>SUM(D355:D365)</f>
        <v>11334</v>
      </c>
      <c r="E354" s="24">
        <f>IF(C354&gt;0,D354/C354*100,0)</f>
        <v>107.44146364584321</v>
      </c>
      <c r="F354" s="23">
        <f>SUM(F355:F365)</f>
        <v>10549</v>
      </c>
      <c r="G354" s="23">
        <f>SUM(G355:G365)</f>
        <v>11334</v>
      </c>
      <c r="H354" s="23">
        <f t="shared" si="49"/>
        <v>107.44146364584321</v>
      </c>
      <c r="I354" s="23">
        <f>SUM(I355:I365)</f>
        <v>785</v>
      </c>
      <c r="J354" s="23">
        <f>SUM(J355:J365)</f>
        <v>950.19999999999982</v>
      </c>
      <c r="K354" s="23">
        <f>SUM(K355:K365)</f>
        <v>165.19999999999982</v>
      </c>
      <c r="L354" s="26"/>
      <c r="M354" s="31"/>
      <c r="N354" s="26"/>
      <c r="O354" s="26"/>
      <c r="P354" s="35"/>
      <c r="Q354" s="26"/>
      <c r="R354" s="26"/>
      <c r="S354" s="36"/>
      <c r="T354" s="31"/>
      <c r="U354" s="31"/>
      <c r="V354" s="26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x14ac:dyDescent="0.2">
      <c r="A355" s="28" t="s">
        <v>660</v>
      </c>
      <c r="B355" s="28" t="s">
        <v>661</v>
      </c>
      <c r="C355" s="6">
        <v>714</v>
      </c>
      <c r="D355" s="6">
        <v>642.4</v>
      </c>
      <c r="E355" s="6">
        <f t="shared" si="47"/>
        <v>89.971988795518214</v>
      </c>
      <c r="F355" s="6">
        <v>714</v>
      </c>
      <c r="G355" s="6">
        <v>642.4</v>
      </c>
      <c r="H355" s="6">
        <f t="shared" si="49"/>
        <v>89.971988795518214</v>
      </c>
      <c r="I355" s="29">
        <f t="shared" ref="I355:I365" si="54">G355-F355</f>
        <v>-71.600000000000023</v>
      </c>
      <c r="J355" s="29">
        <f t="shared" si="51"/>
        <v>0</v>
      </c>
      <c r="K355" s="29">
        <f t="shared" si="52"/>
        <v>71.600000000000023</v>
      </c>
      <c r="L355" s="30">
        <v>0</v>
      </c>
      <c r="M355" s="31"/>
      <c r="N355" s="26"/>
      <c r="O355" s="30">
        <v>71.648287869994192</v>
      </c>
      <c r="P355" s="32">
        <v>100</v>
      </c>
      <c r="Q355" s="30">
        <v>8.0689029918404369</v>
      </c>
      <c r="R355" s="30">
        <v>100.72463768115942</v>
      </c>
      <c r="S355" s="36"/>
      <c r="T355" s="31">
        <v>77.229254571026715</v>
      </c>
      <c r="U355" s="31">
        <v>107.80000000000001</v>
      </c>
      <c r="V355" s="30">
        <v>56.115107913669057</v>
      </c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</row>
    <row r="356" spans="1:62" x14ac:dyDescent="0.2">
      <c r="A356" s="28" t="s">
        <v>103</v>
      </c>
      <c r="B356" s="28" t="s">
        <v>104</v>
      </c>
      <c r="C356" s="6">
        <v>821</v>
      </c>
      <c r="D356" s="6">
        <v>905.8</v>
      </c>
      <c r="E356" s="6">
        <f t="shared" si="47"/>
        <v>110.32886723507917</v>
      </c>
      <c r="F356" s="6">
        <v>821</v>
      </c>
      <c r="G356" s="6">
        <v>905.8</v>
      </c>
      <c r="H356" s="6">
        <f t="shared" si="49"/>
        <v>110.32886723507917</v>
      </c>
      <c r="I356" s="29">
        <f t="shared" si="54"/>
        <v>84.799999999999955</v>
      </c>
      <c r="J356" s="29">
        <f t="shared" si="51"/>
        <v>84.799999999999955</v>
      </c>
      <c r="K356" s="29">
        <f t="shared" si="52"/>
        <v>0</v>
      </c>
      <c r="L356" s="30">
        <v>0</v>
      </c>
      <c r="M356" s="31"/>
      <c r="N356" s="26"/>
      <c r="O356" s="30">
        <v>152.96664370756665</v>
      </c>
      <c r="P356" s="32">
        <v>100</v>
      </c>
      <c r="Q356" s="30">
        <v>96.98965192850423</v>
      </c>
      <c r="R356" s="30">
        <v>96.137339055793973</v>
      </c>
      <c r="S356" s="36"/>
      <c r="T356" s="31">
        <v>81.993226898887272</v>
      </c>
      <c r="U356" s="31">
        <v>43.2</v>
      </c>
      <c r="V356" s="30">
        <v>79.938744257274124</v>
      </c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</row>
    <row r="357" spans="1:62" x14ac:dyDescent="0.2">
      <c r="A357" s="28" t="s">
        <v>662</v>
      </c>
      <c r="B357" s="28" t="s">
        <v>663</v>
      </c>
      <c r="C357" s="6">
        <v>1148</v>
      </c>
      <c r="D357" s="6">
        <v>1367.1</v>
      </c>
      <c r="E357" s="6">
        <f t="shared" si="47"/>
        <v>119.08536585365852</v>
      </c>
      <c r="F357" s="6">
        <v>1148</v>
      </c>
      <c r="G357" s="6">
        <v>1367.1</v>
      </c>
      <c r="H357" s="6">
        <f t="shared" si="49"/>
        <v>119.08536585365852</v>
      </c>
      <c r="I357" s="29">
        <f t="shared" si="54"/>
        <v>219.09999999999991</v>
      </c>
      <c r="J357" s="29">
        <f t="shared" si="51"/>
        <v>219.09999999999991</v>
      </c>
      <c r="K357" s="29">
        <f t="shared" si="52"/>
        <v>0</v>
      </c>
      <c r="L357" s="30">
        <v>104.93810178817054</v>
      </c>
      <c r="M357" s="31"/>
      <c r="N357" s="26"/>
      <c r="O357" s="30">
        <v>85.233918128654977</v>
      </c>
      <c r="P357" s="32">
        <v>100</v>
      </c>
      <c r="Q357" s="30">
        <v>166.17435158501439</v>
      </c>
      <c r="R357" s="30">
        <v>157.03324808184144</v>
      </c>
      <c r="S357" s="36"/>
      <c r="T357" s="31">
        <v>79.196940726577438</v>
      </c>
      <c r="U357" s="31">
        <v>140</v>
      </c>
      <c r="V357" s="30">
        <v>90.365448504983391</v>
      </c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</row>
    <row r="358" spans="1:62" x14ac:dyDescent="0.2">
      <c r="A358" s="28" t="s">
        <v>664</v>
      </c>
      <c r="B358" s="28" t="s">
        <v>665</v>
      </c>
      <c r="C358" s="6">
        <v>1276</v>
      </c>
      <c r="D358" s="6">
        <v>1261.4000000000001</v>
      </c>
      <c r="E358" s="6">
        <f t="shared" si="47"/>
        <v>98.855799373040767</v>
      </c>
      <c r="F358" s="6">
        <v>1276</v>
      </c>
      <c r="G358" s="6">
        <v>1261.4000000000001</v>
      </c>
      <c r="H358" s="6">
        <f t="shared" si="49"/>
        <v>98.855799373040767</v>
      </c>
      <c r="I358" s="29">
        <f t="shared" si="54"/>
        <v>-14.599999999999909</v>
      </c>
      <c r="J358" s="29">
        <f t="shared" si="51"/>
        <v>0</v>
      </c>
      <c r="K358" s="29">
        <f t="shared" si="52"/>
        <v>14.599999999999909</v>
      </c>
      <c r="L358" s="30">
        <v>119.07245090424942</v>
      </c>
      <c r="M358" s="31"/>
      <c r="N358" s="26"/>
      <c r="O358" s="30">
        <v>86.344314558979818</v>
      </c>
      <c r="P358" s="32">
        <v>100</v>
      </c>
      <c r="Q358" s="30">
        <v>105.10465832136259</v>
      </c>
      <c r="R358" s="30">
        <v>101.11420612813372</v>
      </c>
      <c r="S358" s="36"/>
      <c r="T358" s="31">
        <v>82.699186991869922</v>
      </c>
      <c r="U358" s="31">
        <v>106.2</v>
      </c>
      <c r="V358" s="30">
        <v>80</v>
      </c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</row>
    <row r="359" spans="1:62" x14ac:dyDescent="0.2">
      <c r="A359" s="28" t="s">
        <v>666</v>
      </c>
      <c r="B359" s="28" t="s">
        <v>667</v>
      </c>
      <c r="C359" s="6">
        <v>611</v>
      </c>
      <c r="D359" s="6">
        <v>578.6</v>
      </c>
      <c r="E359" s="6">
        <f t="shared" si="47"/>
        <v>94.697217675941076</v>
      </c>
      <c r="F359" s="6">
        <v>611</v>
      </c>
      <c r="G359" s="6">
        <v>578.6</v>
      </c>
      <c r="H359" s="6">
        <f t="shared" si="49"/>
        <v>94.697217675941076</v>
      </c>
      <c r="I359" s="29">
        <f t="shared" si="54"/>
        <v>-32.399999999999977</v>
      </c>
      <c r="J359" s="29">
        <f t="shared" si="51"/>
        <v>0</v>
      </c>
      <c r="K359" s="29">
        <f t="shared" si="52"/>
        <v>32.399999999999977</v>
      </c>
      <c r="L359" s="30">
        <v>101.10356701337872</v>
      </c>
      <c r="M359" s="31"/>
      <c r="N359" s="26"/>
      <c r="O359" s="30">
        <v>59.724810090296685</v>
      </c>
      <c r="P359" s="32">
        <v>100</v>
      </c>
      <c r="Q359" s="30">
        <v>12.641509433962264</v>
      </c>
      <c r="R359" s="30">
        <v>129.20353982300884</v>
      </c>
      <c r="S359" s="36"/>
      <c r="T359" s="31">
        <v>362.11169284467712</v>
      </c>
      <c r="U359" s="31">
        <v>69</v>
      </c>
      <c r="V359" s="30">
        <v>76.923076923076934</v>
      </c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</row>
    <row r="360" spans="1:62" x14ac:dyDescent="0.2">
      <c r="A360" s="28" t="s">
        <v>668</v>
      </c>
      <c r="B360" s="28" t="s">
        <v>669</v>
      </c>
      <c r="C360" s="6">
        <v>240</v>
      </c>
      <c r="D360" s="6">
        <v>248.2</v>
      </c>
      <c r="E360" s="6">
        <f t="shared" si="47"/>
        <v>103.41666666666667</v>
      </c>
      <c r="F360" s="6">
        <v>240</v>
      </c>
      <c r="G360" s="6">
        <v>248.2</v>
      </c>
      <c r="H360" s="6">
        <f t="shared" si="49"/>
        <v>103.41666666666667</v>
      </c>
      <c r="I360" s="29">
        <f t="shared" si="54"/>
        <v>8.1999999999999886</v>
      </c>
      <c r="J360" s="29">
        <f t="shared" si="51"/>
        <v>8.1999999999999886</v>
      </c>
      <c r="K360" s="29">
        <f t="shared" si="52"/>
        <v>0</v>
      </c>
      <c r="L360" s="30">
        <v>0</v>
      </c>
      <c r="M360" s="31"/>
      <c r="N360" s="26"/>
      <c r="O360" s="30">
        <v>106.06922712185869</v>
      </c>
      <c r="P360" s="32">
        <v>100</v>
      </c>
      <c r="Q360" s="30">
        <v>102.87120590648071</v>
      </c>
      <c r="R360" s="30">
        <v>165.51724137931032</v>
      </c>
      <c r="S360" s="36"/>
      <c r="T360" s="31">
        <v>84.460176991150433</v>
      </c>
      <c r="U360" s="31">
        <v>0</v>
      </c>
      <c r="V360" s="30">
        <v>126.02739726027397</v>
      </c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</row>
    <row r="361" spans="1:62" x14ac:dyDescent="0.2">
      <c r="A361" s="28" t="s">
        <v>670</v>
      </c>
      <c r="B361" s="28" t="s">
        <v>671</v>
      </c>
      <c r="C361" s="6">
        <v>356</v>
      </c>
      <c r="D361" s="6">
        <v>535</v>
      </c>
      <c r="E361" s="6">
        <f t="shared" si="47"/>
        <v>150.28089887640451</v>
      </c>
      <c r="F361" s="6">
        <v>356</v>
      </c>
      <c r="G361" s="6">
        <v>535</v>
      </c>
      <c r="H361" s="6">
        <f t="shared" si="49"/>
        <v>150.28089887640451</v>
      </c>
      <c r="I361" s="29">
        <f t="shared" si="54"/>
        <v>179</v>
      </c>
      <c r="J361" s="29">
        <f t="shared" si="51"/>
        <v>179</v>
      </c>
      <c r="K361" s="29">
        <f t="shared" si="52"/>
        <v>0</v>
      </c>
      <c r="L361" s="30">
        <v>0</v>
      </c>
      <c r="M361" s="31"/>
      <c r="N361" s="26"/>
      <c r="O361" s="30">
        <v>142.45148055173161</v>
      </c>
      <c r="P361" s="32">
        <v>100</v>
      </c>
      <c r="Q361" s="30">
        <v>128.34031962274037</v>
      </c>
      <c r="R361" s="30">
        <v>113.56783919597989</v>
      </c>
      <c r="S361" s="36"/>
      <c r="T361" s="31">
        <v>126.13793103448276</v>
      </c>
      <c r="U361" s="31">
        <v>82.8</v>
      </c>
      <c r="V361" s="30">
        <v>113.65853658536584</v>
      </c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</row>
    <row r="362" spans="1:62" x14ac:dyDescent="0.2">
      <c r="A362" s="28" t="s">
        <v>672</v>
      </c>
      <c r="B362" s="28" t="s">
        <v>673</v>
      </c>
      <c r="C362" s="6">
        <v>1096</v>
      </c>
      <c r="D362" s="6">
        <v>1049.4000000000001</v>
      </c>
      <c r="E362" s="6">
        <f t="shared" si="47"/>
        <v>95.748175182481759</v>
      </c>
      <c r="F362" s="6">
        <v>1096</v>
      </c>
      <c r="G362" s="6">
        <v>1049.4000000000001</v>
      </c>
      <c r="H362" s="6">
        <f t="shared" si="49"/>
        <v>95.748175182481759</v>
      </c>
      <c r="I362" s="29">
        <f t="shared" si="54"/>
        <v>-46.599999999999909</v>
      </c>
      <c r="J362" s="29">
        <f t="shared" si="51"/>
        <v>0</v>
      </c>
      <c r="K362" s="29">
        <f t="shared" si="52"/>
        <v>46.599999999999909</v>
      </c>
      <c r="L362" s="30">
        <v>0</v>
      </c>
      <c r="M362" s="31"/>
      <c r="N362" s="26"/>
      <c r="O362" s="30">
        <v>117.91083020157159</v>
      </c>
      <c r="P362" s="32">
        <v>100</v>
      </c>
      <c r="Q362" s="30">
        <v>27.878787878787875</v>
      </c>
      <c r="R362" s="30">
        <v>148.83720930232559</v>
      </c>
      <c r="S362" s="36"/>
      <c r="T362" s="31">
        <v>86.721030042918457</v>
      </c>
      <c r="U362" s="31">
        <v>52.6</v>
      </c>
      <c r="V362" s="30">
        <v>58.653846153846153</v>
      </c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</row>
    <row r="363" spans="1:62" x14ac:dyDescent="0.2">
      <c r="A363" s="28" t="s">
        <v>674</v>
      </c>
      <c r="B363" s="28" t="s">
        <v>675</v>
      </c>
      <c r="C363" s="6">
        <v>902</v>
      </c>
      <c r="D363" s="6">
        <v>929.2</v>
      </c>
      <c r="E363" s="6">
        <f t="shared" si="47"/>
        <v>103.01552106430157</v>
      </c>
      <c r="F363" s="6">
        <v>902</v>
      </c>
      <c r="G363" s="6">
        <v>929.2</v>
      </c>
      <c r="H363" s="6">
        <f t="shared" si="49"/>
        <v>103.01552106430157</v>
      </c>
      <c r="I363" s="29">
        <f t="shared" si="54"/>
        <v>27.200000000000045</v>
      </c>
      <c r="J363" s="29">
        <f t="shared" si="51"/>
        <v>27.200000000000045</v>
      </c>
      <c r="K363" s="29">
        <f t="shared" si="52"/>
        <v>0</v>
      </c>
      <c r="L363" s="30">
        <v>0</v>
      </c>
      <c r="M363" s="31"/>
      <c r="N363" s="26"/>
      <c r="O363" s="30">
        <v>114.29513306161591</v>
      </c>
      <c r="P363" s="32">
        <v>100</v>
      </c>
      <c r="Q363" s="30">
        <v>139.10344827586206</v>
      </c>
      <c r="R363" s="30">
        <v>130.43478260869566</v>
      </c>
      <c r="S363" s="36"/>
      <c r="T363" s="31">
        <v>73.597765363128488</v>
      </c>
      <c r="U363" s="31">
        <v>44</v>
      </c>
      <c r="V363" s="30">
        <v>42.05020920502092</v>
      </c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</row>
    <row r="364" spans="1:62" x14ac:dyDescent="0.2">
      <c r="A364" s="28" t="s">
        <v>676</v>
      </c>
      <c r="B364" s="28" t="s">
        <v>677</v>
      </c>
      <c r="C364" s="6">
        <v>941</v>
      </c>
      <c r="D364" s="6">
        <v>945.8</v>
      </c>
      <c r="E364" s="6">
        <f t="shared" si="47"/>
        <v>100.51009564293305</v>
      </c>
      <c r="F364" s="6">
        <v>941</v>
      </c>
      <c r="G364" s="6">
        <v>945.8</v>
      </c>
      <c r="H364" s="6">
        <f t="shared" si="49"/>
        <v>100.51009564293305</v>
      </c>
      <c r="I364" s="29">
        <f t="shared" si="54"/>
        <v>4.7999999999999545</v>
      </c>
      <c r="J364" s="29">
        <f t="shared" si="51"/>
        <v>4.7999999999999545</v>
      </c>
      <c r="K364" s="29">
        <f t="shared" si="52"/>
        <v>0</v>
      </c>
      <c r="L364" s="30">
        <v>0</v>
      </c>
      <c r="M364" s="31"/>
      <c r="N364" s="26"/>
      <c r="O364" s="30">
        <v>114.42262739597943</v>
      </c>
      <c r="P364" s="32">
        <v>100</v>
      </c>
      <c r="Q364" s="30">
        <v>107.08571428571429</v>
      </c>
      <c r="R364" s="30">
        <v>98.084291187739453</v>
      </c>
      <c r="S364" s="36"/>
      <c r="T364" s="31">
        <v>138.9047619047619</v>
      </c>
      <c r="U364" s="31">
        <v>67.400000000000006</v>
      </c>
      <c r="V364" s="30">
        <v>95.930232558139537</v>
      </c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</row>
    <row r="365" spans="1:62" x14ac:dyDescent="0.2">
      <c r="A365" s="28" t="s">
        <v>678</v>
      </c>
      <c r="B365" s="28" t="s">
        <v>679</v>
      </c>
      <c r="C365" s="6">
        <v>2444</v>
      </c>
      <c r="D365" s="6">
        <v>2871.1</v>
      </c>
      <c r="E365" s="6">
        <f t="shared" si="47"/>
        <v>117.47545008183306</v>
      </c>
      <c r="F365" s="6">
        <v>2444</v>
      </c>
      <c r="G365" s="6">
        <v>2871.1</v>
      </c>
      <c r="H365" s="6">
        <f t="shared" si="49"/>
        <v>117.47545008183306</v>
      </c>
      <c r="I365" s="29">
        <f t="shared" si="54"/>
        <v>427.09999999999991</v>
      </c>
      <c r="J365" s="29">
        <f t="shared" si="51"/>
        <v>427.09999999999991</v>
      </c>
      <c r="K365" s="29">
        <f t="shared" si="52"/>
        <v>0</v>
      </c>
      <c r="L365" s="30">
        <v>96.05414672063695</v>
      </c>
      <c r="M365" s="31"/>
      <c r="N365" s="26"/>
      <c r="O365" s="30">
        <v>98.829778672032205</v>
      </c>
      <c r="P365" s="32">
        <v>100</v>
      </c>
      <c r="Q365" s="30">
        <v>143.82470119521912</v>
      </c>
      <c r="R365" s="30">
        <v>198.90109890109892</v>
      </c>
      <c r="S365" s="36"/>
      <c r="T365" s="31">
        <v>99.964223360714385</v>
      </c>
      <c r="U365" s="31">
        <v>74.400000000000006</v>
      </c>
      <c r="V365" s="30">
        <v>63.095238095238095</v>
      </c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</row>
    <row r="366" spans="1:62" ht="36" x14ac:dyDescent="0.2">
      <c r="A366" s="22" t="s">
        <v>680</v>
      </c>
      <c r="C366" s="23">
        <f>SUM(C367:C378)</f>
        <v>11129</v>
      </c>
      <c r="D366" s="23">
        <f>SUM(D367:D378)</f>
        <v>12791.099999999999</v>
      </c>
      <c r="E366" s="24">
        <f>IF(C366&gt;0,D366/C366*100,0)</f>
        <v>114.93485488363733</v>
      </c>
      <c r="F366" s="23">
        <f>SUM(F367:F378)</f>
        <v>11129</v>
      </c>
      <c r="G366" s="23">
        <f>SUM(G367:G378)</f>
        <v>12791.099999999999</v>
      </c>
      <c r="H366" s="23">
        <f t="shared" si="49"/>
        <v>114.93485488363733</v>
      </c>
      <c r="I366" s="23">
        <f>SUM(I367:I378)</f>
        <v>1662.1</v>
      </c>
      <c r="J366" s="23">
        <f>SUM(J367:J378)</f>
        <v>1785.3000000000002</v>
      </c>
      <c r="K366" s="23">
        <f>SUM(K367:K378)</f>
        <v>123.20000000000005</v>
      </c>
      <c r="L366" s="26"/>
      <c r="M366" s="31"/>
      <c r="N366" s="26"/>
      <c r="O366" s="26"/>
      <c r="P366" s="35"/>
      <c r="Q366" s="26"/>
      <c r="R366" s="26"/>
      <c r="S366" s="36"/>
      <c r="T366" s="31"/>
      <c r="U366" s="31"/>
      <c r="V366" s="26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x14ac:dyDescent="0.2">
      <c r="A367" s="28" t="s">
        <v>681</v>
      </c>
      <c r="B367" s="28" t="s">
        <v>682</v>
      </c>
      <c r="C367" s="6">
        <v>897</v>
      </c>
      <c r="D367" s="6">
        <v>1027.3</v>
      </c>
      <c r="E367" s="6">
        <f t="shared" si="47"/>
        <v>114.52619843924192</v>
      </c>
      <c r="F367" s="6">
        <v>897</v>
      </c>
      <c r="G367" s="6">
        <v>1027.3</v>
      </c>
      <c r="H367" s="6">
        <f t="shared" si="49"/>
        <v>114.52619843924192</v>
      </c>
      <c r="I367" s="29">
        <f t="shared" ref="I367:I378" si="55">G367-F367</f>
        <v>130.29999999999995</v>
      </c>
      <c r="J367" s="29">
        <f t="shared" si="51"/>
        <v>130.29999999999995</v>
      </c>
      <c r="K367" s="29">
        <f t="shared" si="52"/>
        <v>0</v>
      </c>
      <c r="L367" s="30">
        <v>114.32584269662922</v>
      </c>
      <c r="M367" s="31"/>
      <c r="N367" s="26"/>
      <c r="O367" s="30">
        <v>114.02722443559097</v>
      </c>
      <c r="P367" s="32">
        <v>100</v>
      </c>
      <c r="Q367" s="30">
        <v>0</v>
      </c>
      <c r="R367" s="30">
        <v>91.452991452991455</v>
      </c>
      <c r="S367" s="36"/>
      <c r="T367" s="31">
        <v>90.367523420610141</v>
      </c>
      <c r="U367" s="31">
        <v>4</v>
      </c>
      <c r="V367" s="30">
        <v>296.62921348314609</v>
      </c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</row>
    <row r="368" spans="1:62" x14ac:dyDescent="0.2">
      <c r="A368" s="28" t="s">
        <v>683</v>
      </c>
      <c r="B368" s="28" t="s">
        <v>684</v>
      </c>
      <c r="C368" s="6">
        <v>1078</v>
      </c>
      <c r="D368" s="6">
        <v>1302.4000000000001</v>
      </c>
      <c r="E368" s="6">
        <f t="shared" ref="E368:E378" si="56">D368/C368*100</f>
        <v>120.81632653061224</v>
      </c>
      <c r="F368" s="6">
        <v>1078</v>
      </c>
      <c r="G368" s="6">
        <v>1302.4000000000001</v>
      </c>
      <c r="H368" s="6">
        <f t="shared" si="49"/>
        <v>120.81632653061224</v>
      </c>
      <c r="I368" s="29">
        <f t="shared" si="55"/>
        <v>224.40000000000009</v>
      </c>
      <c r="J368" s="29">
        <f t="shared" si="51"/>
        <v>224.40000000000009</v>
      </c>
      <c r="K368" s="29">
        <f t="shared" si="52"/>
        <v>0</v>
      </c>
      <c r="L368" s="30">
        <v>0</v>
      </c>
      <c r="M368" s="31"/>
      <c r="N368" s="26"/>
      <c r="O368" s="30">
        <v>114.68822170900692</v>
      </c>
      <c r="P368" s="32">
        <v>100</v>
      </c>
      <c r="Q368" s="30">
        <v>127.50000000000001</v>
      </c>
      <c r="R368" s="30">
        <v>250</v>
      </c>
      <c r="S368" s="36"/>
      <c r="T368" s="31">
        <v>261.60869565217394</v>
      </c>
      <c r="U368" s="31">
        <v>18.333333333333332</v>
      </c>
      <c r="V368" s="30">
        <v>113.55932203389831</v>
      </c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</row>
    <row r="369" spans="1:62" x14ac:dyDescent="0.2">
      <c r="A369" s="28" t="s">
        <v>685</v>
      </c>
      <c r="B369" s="28" t="s">
        <v>686</v>
      </c>
      <c r="C369" s="6">
        <v>21</v>
      </c>
      <c r="D369" s="6">
        <v>454.5</v>
      </c>
      <c r="E369" s="6">
        <f t="shared" si="56"/>
        <v>2164.2857142857142</v>
      </c>
      <c r="F369" s="6">
        <v>21</v>
      </c>
      <c r="G369" s="6">
        <v>454.5</v>
      </c>
      <c r="H369" s="6">
        <f t="shared" si="49"/>
        <v>2164.2857142857142</v>
      </c>
      <c r="I369" s="29">
        <f t="shared" si="55"/>
        <v>433.5</v>
      </c>
      <c r="J369" s="29">
        <f t="shared" si="51"/>
        <v>433.5</v>
      </c>
      <c r="K369" s="29">
        <f t="shared" si="52"/>
        <v>0</v>
      </c>
      <c r="L369" s="30">
        <v>115.9573557726592</v>
      </c>
      <c r="M369" s="31"/>
      <c r="N369" s="26"/>
      <c r="O369" s="30">
        <v>124.30915461199569</v>
      </c>
      <c r="P369" s="32">
        <v>100</v>
      </c>
      <c r="Q369" s="30">
        <v>100</v>
      </c>
      <c r="R369" s="30">
        <v>100</v>
      </c>
      <c r="S369" s="36"/>
      <c r="T369" s="31">
        <v>103.99407114624506</v>
      </c>
      <c r="U369" s="31">
        <v>10</v>
      </c>
      <c r="V369" s="30">
        <v>90</v>
      </c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</row>
    <row r="370" spans="1:62" x14ac:dyDescent="0.2">
      <c r="A370" s="28" t="s">
        <v>687</v>
      </c>
      <c r="B370" s="28" t="s">
        <v>688</v>
      </c>
      <c r="C370" s="6">
        <v>1036</v>
      </c>
      <c r="D370" s="6">
        <v>961.5</v>
      </c>
      <c r="E370" s="6">
        <f t="shared" si="56"/>
        <v>92.808880308880305</v>
      </c>
      <c r="F370" s="6">
        <v>1036</v>
      </c>
      <c r="G370" s="6">
        <v>961.5</v>
      </c>
      <c r="H370" s="6">
        <f t="shared" si="49"/>
        <v>92.808880308880305</v>
      </c>
      <c r="I370" s="29">
        <f t="shared" si="55"/>
        <v>-74.5</v>
      </c>
      <c r="J370" s="29">
        <f t="shared" si="51"/>
        <v>0</v>
      </c>
      <c r="K370" s="29">
        <f t="shared" si="52"/>
        <v>74.5</v>
      </c>
      <c r="L370" s="30">
        <v>0</v>
      </c>
      <c r="M370" s="31"/>
      <c r="N370" s="26"/>
      <c r="O370" s="30">
        <v>51.660904854952662</v>
      </c>
      <c r="P370" s="32">
        <v>100</v>
      </c>
      <c r="Q370" s="30">
        <v>37.5</v>
      </c>
      <c r="R370" s="30">
        <v>178.57142857142858</v>
      </c>
      <c r="S370" s="36"/>
      <c r="T370" s="31">
        <v>95.333333333333343</v>
      </c>
      <c r="U370" s="31">
        <v>24.833333333333336</v>
      </c>
      <c r="V370" s="30">
        <v>96.969696969696969</v>
      </c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</row>
    <row r="371" spans="1:62" x14ac:dyDescent="0.2">
      <c r="A371" s="28" t="s">
        <v>689</v>
      </c>
      <c r="B371" s="28" t="s">
        <v>690</v>
      </c>
      <c r="C371" s="6">
        <v>1359</v>
      </c>
      <c r="D371" s="6">
        <v>1616.6</v>
      </c>
      <c r="E371" s="6">
        <f t="shared" si="56"/>
        <v>118.9551140544518</v>
      </c>
      <c r="F371" s="6">
        <v>1359</v>
      </c>
      <c r="G371" s="6">
        <v>1616.6</v>
      </c>
      <c r="H371" s="6">
        <f t="shared" si="49"/>
        <v>118.9551140544518</v>
      </c>
      <c r="I371" s="29">
        <f t="shared" si="55"/>
        <v>257.59999999999991</v>
      </c>
      <c r="J371" s="29">
        <f t="shared" si="51"/>
        <v>257.59999999999991</v>
      </c>
      <c r="K371" s="29">
        <f t="shared" si="52"/>
        <v>0</v>
      </c>
      <c r="L371" s="30">
        <v>125.11188463451019</v>
      </c>
      <c r="M371" s="31"/>
      <c r="N371" s="26"/>
      <c r="O371" s="30">
        <v>94.453553339251201</v>
      </c>
      <c r="P371" s="32">
        <v>100</v>
      </c>
      <c r="Q371" s="30">
        <v>149.33252884832945</v>
      </c>
      <c r="R371" s="30">
        <v>166.66666666666669</v>
      </c>
      <c r="S371" s="36"/>
      <c r="T371" s="31">
        <v>62.730769230769234</v>
      </c>
      <c r="U371" s="31">
        <v>43.5</v>
      </c>
      <c r="V371" s="30">
        <v>100</v>
      </c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</row>
    <row r="372" spans="1:62" x14ac:dyDescent="0.2">
      <c r="A372" s="28" t="s">
        <v>691</v>
      </c>
      <c r="B372" s="28" t="s">
        <v>692</v>
      </c>
      <c r="C372" s="6">
        <v>1168</v>
      </c>
      <c r="D372" s="6">
        <v>1366.5</v>
      </c>
      <c r="E372" s="6">
        <f t="shared" si="56"/>
        <v>116.99486301369863</v>
      </c>
      <c r="F372" s="6">
        <v>1168</v>
      </c>
      <c r="G372" s="6">
        <v>1366.5</v>
      </c>
      <c r="H372" s="6">
        <f t="shared" si="49"/>
        <v>116.99486301369863</v>
      </c>
      <c r="I372" s="29">
        <f t="shared" si="55"/>
        <v>198.5</v>
      </c>
      <c r="J372" s="29">
        <f t="shared" si="51"/>
        <v>198.5</v>
      </c>
      <c r="K372" s="29">
        <f t="shared" si="52"/>
        <v>0</v>
      </c>
      <c r="L372" s="30">
        <v>105.75206611570248</v>
      </c>
      <c r="M372" s="31"/>
      <c r="N372" s="26"/>
      <c r="O372" s="30">
        <v>124.97099394095659</v>
      </c>
      <c r="P372" s="32">
        <v>100</v>
      </c>
      <c r="Q372" s="30">
        <v>117.14285714285715</v>
      </c>
      <c r="R372" s="30">
        <v>269.44444444444446</v>
      </c>
      <c r="S372" s="36"/>
      <c r="T372" s="31">
        <v>110.78282828282828</v>
      </c>
      <c r="U372" s="31">
        <v>14.499999999999998</v>
      </c>
      <c r="V372" s="30">
        <v>107.80487804878049</v>
      </c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</row>
    <row r="373" spans="1:62" x14ac:dyDescent="0.2">
      <c r="A373" s="28" t="s">
        <v>693</v>
      </c>
      <c r="B373" s="28" t="s">
        <v>694</v>
      </c>
      <c r="C373" s="6">
        <v>917</v>
      </c>
      <c r="D373" s="6">
        <v>868.3</v>
      </c>
      <c r="E373" s="6">
        <f t="shared" si="56"/>
        <v>94.689203925845149</v>
      </c>
      <c r="F373" s="6">
        <v>917</v>
      </c>
      <c r="G373" s="6">
        <v>868.3</v>
      </c>
      <c r="H373" s="6">
        <f t="shared" si="49"/>
        <v>94.689203925845149</v>
      </c>
      <c r="I373" s="29">
        <f t="shared" si="55"/>
        <v>-48.700000000000045</v>
      </c>
      <c r="J373" s="29">
        <f t="shared" si="51"/>
        <v>0</v>
      </c>
      <c r="K373" s="29">
        <f t="shared" si="52"/>
        <v>48.700000000000045</v>
      </c>
      <c r="L373" s="30">
        <v>0</v>
      </c>
      <c r="M373" s="31"/>
      <c r="N373" s="26"/>
      <c r="O373" s="30">
        <v>62.748517614230906</v>
      </c>
      <c r="P373" s="32">
        <v>100</v>
      </c>
      <c r="Q373" s="30">
        <v>100</v>
      </c>
      <c r="R373" s="30">
        <v>153.84615384615384</v>
      </c>
      <c r="S373" s="36"/>
      <c r="T373" s="31">
        <v>113.85833333333333</v>
      </c>
      <c r="U373" s="31">
        <v>31</v>
      </c>
      <c r="V373" s="30">
        <v>100</v>
      </c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</row>
    <row r="374" spans="1:62" x14ac:dyDescent="0.2">
      <c r="A374" s="28" t="s">
        <v>695</v>
      </c>
      <c r="B374" s="28" t="s">
        <v>696</v>
      </c>
      <c r="C374" s="6">
        <v>707</v>
      </c>
      <c r="D374" s="6">
        <v>841.1</v>
      </c>
      <c r="E374" s="6">
        <f t="shared" si="56"/>
        <v>118.96746817538897</v>
      </c>
      <c r="F374" s="6">
        <v>707</v>
      </c>
      <c r="G374" s="6">
        <v>841.1</v>
      </c>
      <c r="H374" s="6">
        <f t="shared" si="49"/>
        <v>118.96746817538897</v>
      </c>
      <c r="I374" s="29">
        <f t="shared" si="55"/>
        <v>134.10000000000002</v>
      </c>
      <c r="J374" s="29">
        <f t="shared" si="51"/>
        <v>134.10000000000002</v>
      </c>
      <c r="K374" s="29">
        <f t="shared" si="52"/>
        <v>0</v>
      </c>
      <c r="L374" s="30">
        <v>0</v>
      </c>
      <c r="M374" s="31"/>
      <c r="N374" s="26"/>
      <c r="O374" s="30">
        <v>137.32522796352586</v>
      </c>
      <c r="P374" s="32">
        <v>100</v>
      </c>
      <c r="Q374" s="30">
        <v>124.34782608695653</v>
      </c>
      <c r="R374" s="30">
        <v>255.88235294117649</v>
      </c>
      <c r="S374" s="36"/>
      <c r="T374" s="31">
        <v>122.43392747387831</v>
      </c>
      <c r="U374" s="31">
        <v>0</v>
      </c>
      <c r="V374" s="30">
        <v>107.82608695652173</v>
      </c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</row>
    <row r="375" spans="1:62" x14ac:dyDescent="0.2">
      <c r="A375" s="28" t="s">
        <v>697</v>
      </c>
      <c r="B375" s="28" t="s">
        <v>698</v>
      </c>
      <c r="C375" s="6">
        <v>1306</v>
      </c>
      <c r="D375" s="6">
        <v>1319.4</v>
      </c>
      <c r="E375" s="6">
        <f t="shared" si="56"/>
        <v>101.02603369065849</v>
      </c>
      <c r="F375" s="6">
        <v>1306</v>
      </c>
      <c r="G375" s="6">
        <v>1319.4</v>
      </c>
      <c r="H375" s="6">
        <f t="shared" si="49"/>
        <v>101.02603369065849</v>
      </c>
      <c r="I375" s="29">
        <f t="shared" si="55"/>
        <v>13.400000000000091</v>
      </c>
      <c r="J375" s="29">
        <f t="shared" si="51"/>
        <v>13.400000000000091</v>
      </c>
      <c r="K375" s="29">
        <f t="shared" si="52"/>
        <v>0</v>
      </c>
      <c r="L375" s="30">
        <v>0</v>
      </c>
      <c r="M375" s="31"/>
      <c r="N375" s="26"/>
      <c r="O375" s="30">
        <v>122.54741661216482</v>
      </c>
      <c r="P375" s="32">
        <v>100</v>
      </c>
      <c r="Q375" s="30">
        <v>0</v>
      </c>
      <c r="R375" s="30">
        <v>187.50000000000006</v>
      </c>
      <c r="S375" s="36"/>
      <c r="T375" s="31">
        <v>101.54878048780486</v>
      </c>
      <c r="U375" s="31">
        <v>0.83333333333333337</v>
      </c>
      <c r="V375" s="30">
        <v>100</v>
      </c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</row>
    <row r="376" spans="1:62" x14ac:dyDescent="0.2">
      <c r="A376" s="28" t="s">
        <v>699</v>
      </c>
      <c r="B376" s="28" t="s">
        <v>700</v>
      </c>
      <c r="C376" s="6">
        <v>692</v>
      </c>
      <c r="D376" s="6">
        <v>766.7</v>
      </c>
      <c r="E376" s="6">
        <f t="shared" si="56"/>
        <v>110.79479768786126</v>
      </c>
      <c r="F376" s="6">
        <v>692</v>
      </c>
      <c r="G376" s="6">
        <v>766.7</v>
      </c>
      <c r="H376" s="6">
        <f t="shared" si="49"/>
        <v>110.79479768786126</v>
      </c>
      <c r="I376" s="29">
        <f t="shared" si="55"/>
        <v>74.700000000000045</v>
      </c>
      <c r="J376" s="29">
        <f t="shared" si="51"/>
        <v>74.700000000000045</v>
      </c>
      <c r="K376" s="29">
        <f t="shared" si="52"/>
        <v>0</v>
      </c>
      <c r="L376" s="30">
        <v>0</v>
      </c>
      <c r="M376" s="31"/>
      <c r="N376" s="26"/>
      <c r="O376" s="30">
        <v>180.68228524455407</v>
      </c>
      <c r="P376" s="32">
        <v>100</v>
      </c>
      <c r="Q376" s="30">
        <v>116.42857142857143</v>
      </c>
      <c r="R376" s="30">
        <v>117.64705882352942</v>
      </c>
      <c r="S376" s="36"/>
      <c r="T376" s="31">
        <v>105.59311616472033</v>
      </c>
      <c r="U376" s="31">
        <v>10.5</v>
      </c>
      <c r="V376" s="30">
        <v>109.55056179775281</v>
      </c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</row>
    <row r="377" spans="1:62" x14ac:dyDescent="0.2">
      <c r="A377" s="28" t="s">
        <v>701</v>
      </c>
      <c r="B377" s="28" t="s">
        <v>702</v>
      </c>
      <c r="C377" s="6">
        <v>1054</v>
      </c>
      <c r="D377" s="6">
        <v>1262.8</v>
      </c>
      <c r="E377" s="6">
        <f t="shared" si="56"/>
        <v>119.81024667931688</v>
      </c>
      <c r="F377" s="6">
        <v>1054</v>
      </c>
      <c r="G377" s="6">
        <v>1262.8</v>
      </c>
      <c r="H377" s="6">
        <f t="shared" si="49"/>
        <v>119.81024667931688</v>
      </c>
      <c r="I377" s="29">
        <f t="shared" si="55"/>
        <v>208.79999999999995</v>
      </c>
      <c r="J377" s="29">
        <f t="shared" si="51"/>
        <v>208.79999999999995</v>
      </c>
      <c r="K377" s="29">
        <f t="shared" si="52"/>
        <v>0</v>
      </c>
      <c r="L377" s="30">
        <v>107.49819754866618</v>
      </c>
      <c r="M377" s="31"/>
      <c r="N377" s="26"/>
      <c r="O377" s="30">
        <v>80.788863109048719</v>
      </c>
      <c r="P377" s="32">
        <v>100</v>
      </c>
      <c r="Q377" s="30">
        <v>137.8951476518798</v>
      </c>
      <c r="R377" s="30">
        <v>246.42857142857144</v>
      </c>
      <c r="S377" s="36"/>
      <c r="T377" s="31">
        <v>114.4884792626728</v>
      </c>
      <c r="U377" s="31">
        <v>31.333333333333336</v>
      </c>
      <c r="V377" s="30">
        <v>94.936708860759495</v>
      </c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</row>
    <row r="378" spans="1:62" x14ac:dyDescent="0.2">
      <c r="A378" s="28" t="s">
        <v>703</v>
      </c>
      <c r="B378" s="28" t="s">
        <v>704</v>
      </c>
      <c r="C378" s="6">
        <v>894</v>
      </c>
      <c r="D378" s="6">
        <v>1004</v>
      </c>
      <c r="E378" s="6">
        <f t="shared" si="56"/>
        <v>112.30425055928413</v>
      </c>
      <c r="F378" s="6">
        <v>894</v>
      </c>
      <c r="G378" s="6">
        <v>1004</v>
      </c>
      <c r="H378" s="6">
        <f t="shared" si="49"/>
        <v>112.30425055928413</v>
      </c>
      <c r="I378" s="29">
        <f t="shared" si="55"/>
        <v>110</v>
      </c>
      <c r="J378" s="29">
        <f t="shared" si="51"/>
        <v>110</v>
      </c>
      <c r="K378" s="29">
        <f t="shared" si="52"/>
        <v>0</v>
      </c>
      <c r="L378" s="30">
        <v>124.0108858508806</v>
      </c>
      <c r="M378" s="31"/>
      <c r="N378" s="26"/>
      <c r="O378" s="30">
        <v>70.193185144372322</v>
      </c>
      <c r="P378" s="32">
        <v>100</v>
      </c>
      <c r="Q378" s="30">
        <v>114.91815791705537</v>
      </c>
      <c r="R378" s="30">
        <v>194.11764705882354</v>
      </c>
      <c r="S378" s="36"/>
      <c r="T378" s="31">
        <v>98.723723169390027</v>
      </c>
      <c r="U378" s="31">
        <v>40.5</v>
      </c>
      <c r="V378" s="30">
        <v>102.22222222222221</v>
      </c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</row>
  </sheetData>
  <mergeCells count="10">
    <mergeCell ref="A1:V1"/>
    <mergeCell ref="A4:A5"/>
    <mergeCell ref="C4:C5"/>
    <mergeCell ref="D4:D5"/>
    <mergeCell ref="E4:E5"/>
    <mergeCell ref="F4:F5"/>
    <mergeCell ref="G4:G5"/>
    <mergeCell ref="H4:H5"/>
    <mergeCell ref="I4:K4"/>
    <mergeCell ref="L4:V4"/>
  </mergeCells>
  <printOptions horizontalCentered="1"/>
  <pageMargins left="0.15748031496062992" right="0.15748031496062992" top="0.15748031496062992" bottom="0.15748031496062992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workbookViewId="0">
      <selection activeCell="A3" sqref="A3"/>
    </sheetView>
  </sheetViews>
  <sheetFormatPr defaultColWidth="9.140625" defaultRowHeight="12" x14ac:dyDescent="0.2"/>
  <cols>
    <col min="1" max="1" width="26" style="39" customWidth="1"/>
    <col min="2" max="2" width="14.5703125" style="41" customWidth="1"/>
    <col min="3" max="3" width="10.7109375" style="41" customWidth="1"/>
    <col min="4" max="4" width="10.28515625" style="41" customWidth="1"/>
    <col min="5" max="5" width="10.85546875" style="41" customWidth="1"/>
    <col min="6" max="6" width="12.28515625" style="41" customWidth="1"/>
    <col min="7" max="7" width="8.85546875" style="41" customWidth="1"/>
    <col min="8" max="8" width="8.42578125" style="41" customWidth="1"/>
    <col min="9" max="9" width="11.28515625" style="41" customWidth="1"/>
    <col min="10" max="10" width="9.42578125" style="41" customWidth="1"/>
    <col min="11" max="11" width="13.5703125" style="41" customWidth="1"/>
    <col min="12" max="12" width="9.28515625" style="51" customWidth="1"/>
    <col min="13" max="20" width="9.140625" style="51"/>
    <col min="21" max="16384" width="9.140625" style="39"/>
  </cols>
  <sheetData>
    <row r="1" spans="1:49" ht="13.5" customHeight="1" x14ac:dyDescent="0.2">
      <c r="A1" s="57" t="s">
        <v>705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38"/>
      <c r="N1" s="38"/>
      <c r="O1" s="38"/>
      <c r="P1" s="38"/>
      <c r="Q1" s="38"/>
      <c r="R1" s="38"/>
      <c r="S1" s="38"/>
      <c r="T1" s="38"/>
      <c r="U1" s="8"/>
      <c r="V1" s="8"/>
      <c r="W1" s="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8.25" customHeight="1" x14ac:dyDescent="0.2">
      <c r="A2" s="40"/>
      <c r="L2" s="42"/>
      <c r="M2" s="42"/>
      <c r="N2" s="42"/>
      <c r="O2" s="42"/>
      <c r="P2" s="42"/>
      <c r="Q2" s="42"/>
      <c r="R2" s="42"/>
      <c r="S2" s="42"/>
      <c r="T2" s="42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</row>
    <row r="3" spans="1:49" s="44" customFormat="1" ht="58.5" customHeight="1" x14ac:dyDescent="0.2">
      <c r="A3" s="52" t="s">
        <v>1</v>
      </c>
      <c r="B3" s="53" t="s">
        <v>706</v>
      </c>
      <c r="C3" s="53" t="s">
        <v>707</v>
      </c>
      <c r="D3" s="53" t="s">
        <v>708</v>
      </c>
      <c r="E3" s="53" t="s">
        <v>54</v>
      </c>
      <c r="F3" s="53" t="s">
        <v>55</v>
      </c>
      <c r="G3" s="53" t="s">
        <v>56</v>
      </c>
      <c r="H3" s="53" t="s">
        <v>57</v>
      </c>
      <c r="I3" s="53" t="s">
        <v>58</v>
      </c>
      <c r="J3" s="53" t="s">
        <v>59</v>
      </c>
      <c r="K3" s="53" t="s">
        <v>709</v>
      </c>
      <c r="L3" s="53" t="s">
        <v>61</v>
      </c>
      <c r="M3" s="42"/>
      <c r="N3" s="42"/>
      <c r="O3" s="42"/>
      <c r="P3" s="42"/>
      <c r="Q3" s="42"/>
      <c r="R3" s="42"/>
      <c r="S3" s="42"/>
      <c r="T3" s="42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</row>
    <row r="4" spans="1:49" x14ac:dyDescent="0.2">
      <c r="A4" s="45" t="s">
        <v>3</v>
      </c>
      <c r="B4" s="27">
        <v>74</v>
      </c>
      <c r="C4" s="27">
        <v>70</v>
      </c>
      <c r="D4" s="27">
        <v>100</v>
      </c>
      <c r="E4" s="27">
        <v>40</v>
      </c>
      <c r="F4" s="27">
        <v>100</v>
      </c>
      <c r="G4" s="27">
        <v>61</v>
      </c>
      <c r="H4" s="27">
        <v>71</v>
      </c>
      <c r="I4" s="27">
        <v>67.567567567567565</v>
      </c>
      <c r="J4" s="27">
        <v>75.659824046920818</v>
      </c>
      <c r="K4" s="27">
        <v>24</v>
      </c>
      <c r="L4" s="27">
        <v>63.636363636363633</v>
      </c>
      <c r="M4" s="38"/>
      <c r="N4" s="38"/>
      <c r="O4" s="38"/>
      <c r="P4" s="38"/>
      <c r="Q4" s="38"/>
      <c r="R4" s="38"/>
      <c r="S4" s="38"/>
      <c r="T4" s="38"/>
      <c r="U4" s="8"/>
      <c r="V4" s="8"/>
      <c r="W4" s="8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x14ac:dyDescent="0.2">
      <c r="A5" s="45" t="s">
        <v>4</v>
      </c>
      <c r="B5" s="27">
        <v>70</v>
      </c>
      <c r="C5" s="27">
        <v>80</v>
      </c>
      <c r="D5" s="27">
        <v>100</v>
      </c>
      <c r="E5" s="27">
        <v>20</v>
      </c>
      <c r="F5" s="27">
        <v>100</v>
      </c>
      <c r="G5" s="27">
        <v>0</v>
      </c>
      <c r="H5" s="27">
        <v>0</v>
      </c>
      <c r="I5" s="27">
        <v>60</v>
      </c>
      <c r="J5" s="27">
        <v>90</v>
      </c>
      <c r="K5" s="27">
        <v>30</v>
      </c>
      <c r="L5" s="27">
        <v>0</v>
      </c>
      <c r="M5" s="38"/>
      <c r="N5" s="38"/>
      <c r="O5" s="38"/>
      <c r="P5" s="38"/>
      <c r="Q5" s="38"/>
      <c r="R5" s="38"/>
      <c r="S5" s="38"/>
      <c r="T5" s="38"/>
      <c r="U5" s="8"/>
      <c r="V5" s="8"/>
      <c r="W5" s="8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x14ac:dyDescent="0.2">
      <c r="A6" s="45" t="s">
        <v>15</v>
      </c>
      <c r="B6" s="27">
        <v>81</v>
      </c>
      <c r="C6" s="27">
        <v>67</v>
      </c>
      <c r="D6" s="27">
        <v>100</v>
      </c>
      <c r="E6" s="27">
        <v>48</v>
      </c>
      <c r="F6" s="27">
        <v>100</v>
      </c>
      <c r="G6" s="27">
        <v>70.370370370370367</v>
      </c>
      <c r="H6" s="27">
        <v>81.481481481481481</v>
      </c>
      <c r="I6" s="27">
        <v>70.370370370370367</v>
      </c>
      <c r="J6" s="27">
        <v>89</v>
      </c>
      <c r="K6" s="27">
        <v>3.7037037037037033</v>
      </c>
      <c r="L6" s="27">
        <v>66.666666666666657</v>
      </c>
      <c r="M6" s="38"/>
      <c r="N6" s="38"/>
      <c r="O6" s="38"/>
      <c r="P6" s="38"/>
      <c r="Q6" s="38"/>
      <c r="R6" s="38"/>
      <c r="S6" s="38"/>
      <c r="T6" s="38"/>
      <c r="U6" s="8"/>
      <c r="V6" s="8"/>
      <c r="W6" s="8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45" t="s">
        <v>48</v>
      </c>
      <c r="B7" s="27">
        <v>73</v>
      </c>
      <c r="C7" s="27">
        <v>0</v>
      </c>
      <c r="D7" s="27">
        <v>0</v>
      </c>
      <c r="E7" s="27">
        <v>40</v>
      </c>
      <c r="F7" s="27">
        <v>100</v>
      </c>
      <c r="G7" s="27">
        <v>60</v>
      </c>
      <c r="H7" s="27">
        <v>70</v>
      </c>
      <c r="I7" s="27">
        <v>0</v>
      </c>
      <c r="J7" s="27">
        <v>74.01315789473685</v>
      </c>
      <c r="K7" s="27">
        <v>25</v>
      </c>
      <c r="L7" s="27">
        <v>63.366336633663366</v>
      </c>
      <c r="M7" s="38"/>
      <c r="N7" s="38"/>
      <c r="O7" s="38"/>
      <c r="P7" s="38"/>
      <c r="Q7" s="38"/>
      <c r="R7" s="38"/>
      <c r="S7" s="38"/>
      <c r="T7" s="38"/>
      <c r="U7" s="8"/>
      <c r="V7" s="8"/>
      <c r="W7" s="8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x14ac:dyDescent="0.2">
      <c r="A8" s="46" t="s">
        <v>5</v>
      </c>
      <c r="B8" s="47">
        <v>0</v>
      </c>
      <c r="C8" s="47">
        <v>0</v>
      </c>
      <c r="D8" s="47">
        <v>100</v>
      </c>
      <c r="E8" s="47">
        <v>0</v>
      </c>
      <c r="F8" s="48">
        <v>100</v>
      </c>
      <c r="G8" s="48">
        <v>0</v>
      </c>
      <c r="H8" s="48">
        <v>0</v>
      </c>
      <c r="I8" s="48">
        <v>100</v>
      </c>
      <c r="J8" s="47">
        <v>0</v>
      </c>
      <c r="K8" s="47">
        <v>0</v>
      </c>
      <c r="L8" s="48">
        <v>0</v>
      </c>
      <c r="M8" s="42"/>
      <c r="N8" s="42"/>
      <c r="O8" s="42"/>
      <c r="P8" s="42"/>
      <c r="Q8" s="42"/>
      <c r="R8" s="42"/>
      <c r="S8" s="42"/>
      <c r="T8" s="42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x14ac:dyDescent="0.2">
      <c r="A9" s="46" t="s">
        <v>6</v>
      </c>
      <c r="B9" s="47">
        <v>0</v>
      </c>
      <c r="C9" s="47">
        <v>100</v>
      </c>
      <c r="D9" s="47">
        <v>100</v>
      </c>
      <c r="E9" s="47">
        <v>0</v>
      </c>
      <c r="F9" s="48">
        <v>100</v>
      </c>
      <c r="G9" s="48">
        <v>0</v>
      </c>
      <c r="H9" s="48">
        <v>0</v>
      </c>
      <c r="I9" s="47">
        <v>0</v>
      </c>
      <c r="J9" s="48">
        <v>100</v>
      </c>
      <c r="K9" s="47">
        <v>0</v>
      </c>
      <c r="L9" s="48">
        <v>0</v>
      </c>
      <c r="M9" s="42"/>
      <c r="N9" s="42"/>
      <c r="O9" s="42"/>
      <c r="P9" s="42"/>
      <c r="Q9" s="42"/>
      <c r="R9" s="42"/>
      <c r="S9" s="42"/>
      <c r="T9" s="42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</row>
    <row r="10" spans="1:49" x14ac:dyDescent="0.2">
      <c r="A10" s="46" t="s">
        <v>7</v>
      </c>
      <c r="B10" s="47">
        <v>100</v>
      </c>
      <c r="C10" s="47">
        <v>100</v>
      </c>
      <c r="D10" s="47">
        <v>100</v>
      </c>
      <c r="E10" s="47">
        <v>0</v>
      </c>
      <c r="F10" s="48">
        <v>100</v>
      </c>
      <c r="G10" s="48">
        <v>0</v>
      </c>
      <c r="H10" s="48">
        <v>0</v>
      </c>
      <c r="I10" s="48">
        <v>100</v>
      </c>
      <c r="J10" s="48">
        <v>100</v>
      </c>
      <c r="K10" s="47">
        <v>0</v>
      </c>
      <c r="L10" s="48">
        <v>0</v>
      </c>
      <c r="M10" s="42"/>
      <c r="N10" s="42"/>
      <c r="O10" s="42"/>
      <c r="P10" s="42"/>
      <c r="Q10" s="42"/>
      <c r="R10" s="42"/>
      <c r="S10" s="42"/>
      <c r="T10" s="42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</row>
    <row r="11" spans="1:49" x14ac:dyDescent="0.2">
      <c r="A11" s="46" t="s">
        <v>8</v>
      </c>
      <c r="B11" s="47">
        <v>100</v>
      </c>
      <c r="C11" s="47">
        <v>0</v>
      </c>
      <c r="D11" s="47">
        <v>100</v>
      </c>
      <c r="E11" s="47">
        <v>0</v>
      </c>
      <c r="F11" s="48">
        <v>100</v>
      </c>
      <c r="G11" s="48">
        <v>0</v>
      </c>
      <c r="H11" s="48">
        <v>0</v>
      </c>
      <c r="I11" s="48">
        <v>100</v>
      </c>
      <c r="J11" s="48">
        <v>100</v>
      </c>
      <c r="K11" s="47">
        <v>0</v>
      </c>
      <c r="L11" s="48">
        <v>0</v>
      </c>
      <c r="M11" s="11"/>
      <c r="N11" s="11"/>
      <c r="O11" s="11"/>
      <c r="P11" s="11"/>
      <c r="Q11" s="11"/>
      <c r="R11" s="11"/>
      <c r="S11" s="11"/>
      <c r="T11" s="11"/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</row>
    <row r="12" spans="1:49" x14ac:dyDescent="0.2">
      <c r="A12" s="46" t="s">
        <v>9</v>
      </c>
      <c r="B12" s="47">
        <v>100</v>
      </c>
      <c r="C12" s="47">
        <v>100</v>
      </c>
      <c r="D12" s="47">
        <v>100</v>
      </c>
      <c r="E12" s="47">
        <v>100</v>
      </c>
      <c r="F12" s="48">
        <v>100</v>
      </c>
      <c r="G12" s="48">
        <v>0</v>
      </c>
      <c r="H12" s="48">
        <v>0</v>
      </c>
      <c r="I12" s="47">
        <v>0</v>
      </c>
      <c r="J12" s="48">
        <v>100</v>
      </c>
      <c r="K12" s="48">
        <v>100</v>
      </c>
      <c r="L12" s="48">
        <v>0</v>
      </c>
      <c r="M12" s="11"/>
      <c r="N12" s="11"/>
      <c r="O12" s="11"/>
      <c r="P12" s="11"/>
      <c r="Q12" s="11"/>
      <c r="R12" s="11"/>
      <c r="S12" s="11"/>
      <c r="T12" s="11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</row>
    <row r="13" spans="1:49" x14ac:dyDescent="0.2">
      <c r="A13" s="46" t="s">
        <v>10</v>
      </c>
      <c r="B13" s="47">
        <v>100</v>
      </c>
      <c r="C13" s="47">
        <v>100</v>
      </c>
      <c r="D13" s="47">
        <v>100</v>
      </c>
      <c r="E13" s="47">
        <v>0</v>
      </c>
      <c r="F13" s="48">
        <v>100</v>
      </c>
      <c r="G13" s="48">
        <v>0</v>
      </c>
      <c r="H13" s="48">
        <v>0</v>
      </c>
      <c r="I13" s="47">
        <v>0</v>
      </c>
      <c r="J13" s="48">
        <v>100</v>
      </c>
      <c r="K13" s="48">
        <v>100</v>
      </c>
      <c r="L13" s="48">
        <v>0</v>
      </c>
      <c r="M13" s="42"/>
      <c r="N13" s="42"/>
      <c r="O13" s="42"/>
      <c r="P13" s="42"/>
      <c r="Q13" s="42"/>
      <c r="R13" s="42"/>
      <c r="S13" s="42"/>
      <c r="T13" s="42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</row>
    <row r="14" spans="1:49" x14ac:dyDescent="0.2">
      <c r="A14" s="46" t="s">
        <v>11</v>
      </c>
      <c r="B14" s="47">
        <v>100</v>
      </c>
      <c r="C14" s="47">
        <v>100</v>
      </c>
      <c r="D14" s="47">
        <v>100</v>
      </c>
      <c r="E14" s="47">
        <v>100</v>
      </c>
      <c r="F14" s="48">
        <v>100</v>
      </c>
      <c r="G14" s="48">
        <v>0</v>
      </c>
      <c r="H14" s="48">
        <v>0</v>
      </c>
      <c r="I14" s="48">
        <v>100</v>
      </c>
      <c r="J14" s="48">
        <v>100</v>
      </c>
      <c r="K14" s="47">
        <v>0</v>
      </c>
      <c r="L14" s="48">
        <v>0</v>
      </c>
      <c r="M14" s="42"/>
      <c r="N14" s="42"/>
      <c r="O14" s="42"/>
      <c r="P14" s="42"/>
      <c r="Q14" s="42"/>
      <c r="R14" s="42"/>
      <c r="S14" s="42"/>
      <c r="T14" s="42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</row>
    <row r="15" spans="1:49" x14ac:dyDescent="0.2">
      <c r="A15" s="46" t="s">
        <v>12</v>
      </c>
      <c r="B15" s="47">
        <v>0</v>
      </c>
      <c r="C15" s="47">
        <v>100</v>
      </c>
      <c r="D15" s="47">
        <v>100</v>
      </c>
      <c r="E15" s="47">
        <v>0</v>
      </c>
      <c r="F15" s="48">
        <v>100</v>
      </c>
      <c r="G15" s="48">
        <v>0</v>
      </c>
      <c r="H15" s="48">
        <v>0</v>
      </c>
      <c r="I15" s="48">
        <v>100</v>
      </c>
      <c r="J15" s="48">
        <v>100</v>
      </c>
      <c r="K15" s="47">
        <v>0</v>
      </c>
      <c r="L15" s="48">
        <v>0</v>
      </c>
      <c r="M15" s="42"/>
      <c r="N15" s="42"/>
      <c r="O15" s="42"/>
      <c r="P15" s="42"/>
      <c r="Q15" s="42"/>
      <c r="R15" s="42"/>
      <c r="S15" s="42"/>
      <c r="T15" s="42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</row>
    <row r="16" spans="1:49" x14ac:dyDescent="0.2">
      <c r="A16" s="46" t="s">
        <v>13</v>
      </c>
      <c r="B16" s="47">
        <v>100</v>
      </c>
      <c r="C16" s="47">
        <v>100</v>
      </c>
      <c r="D16" s="47">
        <v>100</v>
      </c>
      <c r="E16" s="47">
        <v>0</v>
      </c>
      <c r="F16" s="48">
        <v>100</v>
      </c>
      <c r="G16" s="48">
        <v>0</v>
      </c>
      <c r="H16" s="48">
        <v>0</v>
      </c>
      <c r="I16" s="48">
        <v>100</v>
      </c>
      <c r="J16" s="48">
        <v>100</v>
      </c>
      <c r="K16" s="48">
        <v>100</v>
      </c>
      <c r="L16" s="48">
        <v>0</v>
      </c>
      <c r="M16" s="11"/>
      <c r="N16" s="11"/>
      <c r="O16" s="11"/>
      <c r="P16" s="11"/>
      <c r="Q16" s="11"/>
      <c r="R16" s="11"/>
      <c r="S16" s="11"/>
      <c r="T16" s="11"/>
      <c r="U16" s="33"/>
      <c r="V16" s="33"/>
      <c r="W16" s="33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</row>
    <row r="17" spans="1:49" x14ac:dyDescent="0.2">
      <c r="A17" s="46" t="s">
        <v>14</v>
      </c>
      <c r="B17" s="47">
        <v>100</v>
      </c>
      <c r="C17" s="47">
        <v>100</v>
      </c>
      <c r="D17" s="47">
        <v>100</v>
      </c>
      <c r="E17" s="47">
        <v>0</v>
      </c>
      <c r="F17" s="48">
        <v>100</v>
      </c>
      <c r="G17" s="48">
        <v>0</v>
      </c>
      <c r="H17" s="48">
        <v>0</v>
      </c>
      <c r="I17" s="47">
        <v>0</v>
      </c>
      <c r="J17" s="48">
        <v>100</v>
      </c>
      <c r="K17" s="47">
        <v>0</v>
      </c>
      <c r="L17" s="48">
        <v>0</v>
      </c>
      <c r="M17" s="42"/>
      <c r="N17" s="42"/>
      <c r="O17" s="42"/>
      <c r="P17" s="42"/>
      <c r="Q17" s="42"/>
      <c r="R17" s="42"/>
      <c r="S17" s="42"/>
      <c r="T17" s="42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</row>
    <row r="18" spans="1:49" x14ac:dyDescent="0.2">
      <c r="A18" s="46" t="s">
        <v>16</v>
      </c>
      <c r="B18" s="48">
        <v>100</v>
      </c>
      <c r="C18" s="48">
        <v>100</v>
      </c>
      <c r="D18" s="48">
        <v>100</v>
      </c>
      <c r="E18" s="48">
        <v>16.666666666666664</v>
      </c>
      <c r="F18" s="48">
        <v>100</v>
      </c>
      <c r="G18" s="47">
        <v>0</v>
      </c>
      <c r="H18" s="48">
        <v>83.333333333333343</v>
      </c>
      <c r="I18" s="47">
        <v>0</v>
      </c>
      <c r="J18" s="48">
        <v>100</v>
      </c>
      <c r="K18" s="47">
        <v>0</v>
      </c>
      <c r="L18" s="48">
        <v>100</v>
      </c>
      <c r="M18" s="42"/>
      <c r="N18" s="42"/>
      <c r="O18" s="42"/>
      <c r="P18" s="42"/>
      <c r="Q18" s="42"/>
      <c r="R18" s="42"/>
      <c r="S18" s="42"/>
      <c r="T18" s="42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</row>
    <row r="19" spans="1:49" x14ac:dyDescent="0.2">
      <c r="A19" s="46" t="s">
        <v>17</v>
      </c>
      <c r="B19" s="48">
        <v>25</v>
      </c>
      <c r="C19" s="47">
        <v>0</v>
      </c>
      <c r="D19" s="48">
        <v>100</v>
      </c>
      <c r="E19" s="48">
        <v>21.428571428571427</v>
      </c>
      <c r="F19" s="48">
        <v>100</v>
      </c>
      <c r="G19" s="48">
        <v>35.714285714285715</v>
      </c>
      <c r="H19" s="48">
        <v>71.428571428571431</v>
      </c>
      <c r="I19" s="47">
        <v>0</v>
      </c>
      <c r="J19" s="48">
        <v>100</v>
      </c>
      <c r="K19" s="48">
        <v>16.666666666666664</v>
      </c>
      <c r="L19" s="48">
        <v>64.285714285714292</v>
      </c>
      <c r="M19" s="42"/>
      <c r="N19" s="42"/>
      <c r="O19" s="42"/>
      <c r="P19" s="42"/>
      <c r="Q19" s="42"/>
      <c r="R19" s="42"/>
      <c r="S19" s="42"/>
      <c r="T19" s="42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x14ac:dyDescent="0.2">
      <c r="A20" s="46" t="s">
        <v>18</v>
      </c>
      <c r="B20" s="48">
        <v>60</v>
      </c>
      <c r="C20" s="48">
        <v>100</v>
      </c>
      <c r="D20" s="48">
        <v>100</v>
      </c>
      <c r="E20" s="48">
        <v>16.666666666666664</v>
      </c>
      <c r="F20" s="48">
        <v>100</v>
      </c>
      <c r="G20" s="48">
        <v>100</v>
      </c>
      <c r="H20" s="48">
        <v>50</v>
      </c>
      <c r="I20" s="48">
        <v>100</v>
      </c>
      <c r="J20" s="48">
        <v>33.333333333333329</v>
      </c>
      <c r="K20" s="48">
        <v>33.333333333333329</v>
      </c>
      <c r="L20" s="48">
        <v>66.666666666666657</v>
      </c>
      <c r="M20" s="42"/>
      <c r="N20" s="42"/>
      <c r="O20" s="42"/>
      <c r="P20" s="42"/>
      <c r="Q20" s="42"/>
      <c r="R20" s="42"/>
      <c r="S20" s="42"/>
      <c r="T20" s="42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</row>
    <row r="21" spans="1:49" x14ac:dyDescent="0.2">
      <c r="A21" s="46" t="s">
        <v>19</v>
      </c>
      <c r="B21" s="48">
        <v>88.888888888888886</v>
      </c>
      <c r="C21" s="47">
        <v>0</v>
      </c>
      <c r="D21" s="48">
        <v>100</v>
      </c>
      <c r="E21" s="48">
        <v>22.222222222222221</v>
      </c>
      <c r="F21" s="48">
        <v>100</v>
      </c>
      <c r="G21" s="48">
        <v>22.222222222222221</v>
      </c>
      <c r="H21" s="48">
        <v>66.666666666666657</v>
      </c>
      <c r="I21" s="47">
        <v>0</v>
      </c>
      <c r="J21" s="48">
        <v>77.777777777777786</v>
      </c>
      <c r="K21" s="47">
        <v>0</v>
      </c>
      <c r="L21" s="48">
        <v>66.666666666666657</v>
      </c>
      <c r="M21" s="42"/>
      <c r="N21" s="42"/>
      <c r="O21" s="42"/>
      <c r="P21" s="42"/>
      <c r="Q21" s="42"/>
      <c r="R21" s="42"/>
      <c r="S21" s="42"/>
      <c r="T21" s="42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</row>
    <row r="22" spans="1:49" x14ac:dyDescent="0.2">
      <c r="A22" s="46" t="s">
        <v>20</v>
      </c>
      <c r="B22" s="48">
        <v>50</v>
      </c>
      <c r="C22" s="48">
        <v>100</v>
      </c>
      <c r="D22" s="48">
        <v>100</v>
      </c>
      <c r="E22" s="48">
        <v>40</v>
      </c>
      <c r="F22" s="48">
        <v>100</v>
      </c>
      <c r="G22" s="48">
        <v>100</v>
      </c>
      <c r="H22" s="48">
        <v>100</v>
      </c>
      <c r="I22" s="48">
        <v>100</v>
      </c>
      <c r="J22" s="48">
        <v>100</v>
      </c>
      <c r="K22" s="48">
        <v>57.142857142857139</v>
      </c>
      <c r="L22" s="48">
        <v>100</v>
      </c>
      <c r="M22" s="11"/>
      <c r="N22" s="11"/>
      <c r="O22" s="11"/>
      <c r="P22" s="11"/>
      <c r="Q22" s="11"/>
      <c r="R22" s="11"/>
      <c r="S22" s="11"/>
      <c r="T22" s="11"/>
      <c r="U22" s="33"/>
      <c r="V22" s="33"/>
      <c r="W22" s="33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</row>
    <row r="23" spans="1:49" x14ac:dyDescent="0.2">
      <c r="A23" s="46" t="s">
        <v>21</v>
      </c>
      <c r="B23" s="48">
        <v>50</v>
      </c>
      <c r="C23" s="48">
        <v>100</v>
      </c>
      <c r="D23" s="48">
        <v>100</v>
      </c>
      <c r="E23" s="48">
        <v>35.714285714285715</v>
      </c>
      <c r="F23" s="48">
        <v>100</v>
      </c>
      <c r="G23" s="48">
        <v>78.571428571428569</v>
      </c>
      <c r="H23" s="48">
        <v>71.428571428571431</v>
      </c>
      <c r="I23" s="47">
        <v>0</v>
      </c>
      <c r="J23" s="48">
        <v>78.571428571428569</v>
      </c>
      <c r="K23" s="48">
        <v>71.428571428571431</v>
      </c>
      <c r="L23" s="48">
        <v>100</v>
      </c>
      <c r="M23" s="42"/>
      <c r="N23" s="42"/>
      <c r="O23" s="42"/>
      <c r="P23" s="42"/>
      <c r="Q23" s="42"/>
      <c r="R23" s="42"/>
      <c r="S23" s="42"/>
      <c r="T23" s="42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</row>
    <row r="24" spans="1:49" x14ac:dyDescent="0.2">
      <c r="A24" s="46" t="s">
        <v>22</v>
      </c>
      <c r="B24" s="48">
        <v>50</v>
      </c>
      <c r="C24" s="48">
        <v>100</v>
      </c>
      <c r="D24" s="48">
        <v>100</v>
      </c>
      <c r="E24" s="48">
        <v>43.75</v>
      </c>
      <c r="F24" s="48">
        <v>100</v>
      </c>
      <c r="G24" s="48">
        <v>50</v>
      </c>
      <c r="H24" s="48">
        <v>53.333333333333336</v>
      </c>
      <c r="I24" s="48">
        <v>100</v>
      </c>
      <c r="J24" s="48">
        <v>43.75</v>
      </c>
      <c r="K24" s="48">
        <v>33.333333333333329</v>
      </c>
      <c r="L24" s="48">
        <v>66.666666666666657</v>
      </c>
      <c r="M24" s="42"/>
      <c r="N24" s="42"/>
      <c r="O24" s="42"/>
      <c r="P24" s="42"/>
      <c r="Q24" s="42"/>
      <c r="R24" s="42"/>
      <c r="S24" s="42"/>
      <c r="T24" s="42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</row>
    <row r="25" spans="1:49" x14ac:dyDescent="0.2">
      <c r="A25" s="46" t="s">
        <v>23</v>
      </c>
      <c r="B25" s="48">
        <v>100</v>
      </c>
      <c r="C25" s="48">
        <v>100</v>
      </c>
      <c r="D25" s="48">
        <v>100</v>
      </c>
      <c r="E25" s="48">
        <v>37.5</v>
      </c>
      <c r="F25" s="48">
        <v>100</v>
      </c>
      <c r="G25" s="48">
        <v>37.5</v>
      </c>
      <c r="H25" s="48">
        <v>75</v>
      </c>
      <c r="I25" s="48">
        <v>100</v>
      </c>
      <c r="J25" s="48">
        <v>100</v>
      </c>
      <c r="K25" s="47">
        <v>0</v>
      </c>
      <c r="L25" s="48">
        <v>37.5</v>
      </c>
      <c r="M25" s="42"/>
      <c r="N25" s="42"/>
      <c r="O25" s="42"/>
      <c r="P25" s="42"/>
      <c r="Q25" s="42"/>
      <c r="R25" s="42"/>
      <c r="S25" s="42"/>
      <c r="T25" s="42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</row>
    <row r="26" spans="1:49" x14ac:dyDescent="0.2">
      <c r="A26" s="46" t="s">
        <v>24</v>
      </c>
      <c r="B26" s="48">
        <v>75</v>
      </c>
      <c r="C26" s="48">
        <v>100</v>
      </c>
      <c r="D26" s="48">
        <v>100</v>
      </c>
      <c r="E26" s="48">
        <v>70</v>
      </c>
      <c r="F26" s="48">
        <v>100</v>
      </c>
      <c r="G26" s="48">
        <v>40</v>
      </c>
      <c r="H26" s="48">
        <v>70</v>
      </c>
      <c r="I26" s="48">
        <v>100</v>
      </c>
      <c r="J26" s="48">
        <v>100</v>
      </c>
      <c r="K26" s="48">
        <v>40</v>
      </c>
      <c r="L26" s="48">
        <v>80</v>
      </c>
      <c r="M26" s="42"/>
      <c r="N26" s="42"/>
      <c r="O26" s="42"/>
      <c r="P26" s="42"/>
      <c r="Q26" s="42"/>
      <c r="R26" s="42"/>
      <c r="S26" s="42"/>
      <c r="T26" s="42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49" x14ac:dyDescent="0.2">
      <c r="A27" s="46" t="s">
        <v>25</v>
      </c>
      <c r="B27" s="48">
        <v>100</v>
      </c>
      <c r="C27" s="48">
        <v>100</v>
      </c>
      <c r="D27" s="48">
        <v>100</v>
      </c>
      <c r="E27" s="48">
        <v>57.142857142857139</v>
      </c>
      <c r="F27" s="48">
        <v>100</v>
      </c>
      <c r="G27" s="48">
        <v>100</v>
      </c>
      <c r="H27" s="48">
        <v>100</v>
      </c>
      <c r="I27" s="48">
        <v>100</v>
      </c>
      <c r="J27" s="48">
        <v>100</v>
      </c>
      <c r="K27" s="48">
        <v>20</v>
      </c>
      <c r="L27" s="48">
        <v>85.714285714285708</v>
      </c>
      <c r="M27" s="11"/>
      <c r="N27" s="11"/>
      <c r="O27" s="11"/>
      <c r="P27" s="11"/>
      <c r="Q27" s="11"/>
      <c r="R27" s="11"/>
      <c r="S27" s="11"/>
      <c r="T27" s="11"/>
      <c r="U27" s="33"/>
      <c r="V27" s="33"/>
      <c r="W27" s="33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</row>
    <row r="28" spans="1:49" x14ac:dyDescent="0.2">
      <c r="A28" s="46" t="s">
        <v>26</v>
      </c>
      <c r="B28" s="48">
        <v>91.666666666666657</v>
      </c>
      <c r="C28" s="48">
        <v>100</v>
      </c>
      <c r="D28" s="48">
        <v>100</v>
      </c>
      <c r="E28" s="48">
        <v>46.153846153846153</v>
      </c>
      <c r="F28" s="48">
        <v>100</v>
      </c>
      <c r="G28" s="48">
        <v>100</v>
      </c>
      <c r="H28" s="48">
        <v>92.307692307692307</v>
      </c>
      <c r="I28" s="48">
        <v>100</v>
      </c>
      <c r="J28" s="48">
        <v>100</v>
      </c>
      <c r="K28" s="48">
        <v>23.076923076923077</v>
      </c>
      <c r="L28" s="48">
        <v>92.307692307692307</v>
      </c>
      <c r="M28" s="11"/>
      <c r="N28" s="11"/>
      <c r="O28" s="11"/>
      <c r="P28" s="11"/>
      <c r="Q28" s="11"/>
      <c r="R28" s="11"/>
      <c r="S28" s="11"/>
      <c r="T28" s="11"/>
      <c r="U28" s="33"/>
      <c r="V28" s="33"/>
      <c r="W28" s="33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</row>
    <row r="29" spans="1:49" x14ac:dyDescent="0.2">
      <c r="A29" s="46" t="s">
        <v>27</v>
      </c>
      <c r="B29" s="48">
        <v>100</v>
      </c>
      <c r="C29" s="47">
        <v>0</v>
      </c>
      <c r="D29" s="48">
        <v>100</v>
      </c>
      <c r="E29" s="48">
        <v>21.428571428571427</v>
      </c>
      <c r="F29" s="48">
        <v>100</v>
      </c>
      <c r="G29" s="48">
        <v>100</v>
      </c>
      <c r="H29" s="48">
        <v>28.571428571428569</v>
      </c>
      <c r="I29" s="48">
        <v>100</v>
      </c>
      <c r="J29" s="48">
        <v>100</v>
      </c>
      <c r="K29" s="48">
        <v>21.428571428571427</v>
      </c>
      <c r="L29" s="48">
        <v>28.571428571428569</v>
      </c>
      <c r="M29" s="42"/>
      <c r="N29" s="42"/>
      <c r="O29" s="42"/>
      <c r="P29" s="42"/>
      <c r="Q29" s="42"/>
      <c r="R29" s="42"/>
      <c r="S29" s="42"/>
      <c r="T29" s="42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</row>
    <row r="30" spans="1:49" x14ac:dyDescent="0.2">
      <c r="A30" s="46" t="s">
        <v>28</v>
      </c>
      <c r="B30" s="48">
        <v>100</v>
      </c>
      <c r="C30" s="48">
        <v>100</v>
      </c>
      <c r="D30" s="48">
        <v>100</v>
      </c>
      <c r="E30" s="48">
        <v>33.333333333333329</v>
      </c>
      <c r="F30" s="48">
        <v>100</v>
      </c>
      <c r="G30" s="48">
        <v>33.333333333333329</v>
      </c>
      <c r="H30" s="48">
        <v>33.333333333333329</v>
      </c>
      <c r="I30" s="48">
        <v>100</v>
      </c>
      <c r="J30" s="48">
        <v>41.666666666666671</v>
      </c>
      <c r="K30" s="48">
        <v>28.571428571428569</v>
      </c>
      <c r="L30" s="48">
        <v>16.666666666666664</v>
      </c>
      <c r="M30" s="42"/>
      <c r="N30" s="42"/>
      <c r="O30" s="42"/>
      <c r="P30" s="42"/>
      <c r="Q30" s="42"/>
      <c r="R30" s="42"/>
      <c r="S30" s="42"/>
      <c r="T30" s="42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x14ac:dyDescent="0.2">
      <c r="A31" s="46" t="s">
        <v>29</v>
      </c>
      <c r="B31" s="48">
        <v>100</v>
      </c>
      <c r="C31" s="47">
        <v>0</v>
      </c>
      <c r="D31" s="48">
        <v>100</v>
      </c>
      <c r="E31" s="48">
        <v>42.857142857142854</v>
      </c>
      <c r="F31" s="48">
        <v>100</v>
      </c>
      <c r="G31" s="48">
        <v>100</v>
      </c>
      <c r="H31" s="48">
        <v>100</v>
      </c>
      <c r="I31" s="48">
        <v>100</v>
      </c>
      <c r="J31" s="48">
        <v>42.857142857142854</v>
      </c>
      <c r="K31" s="48">
        <v>33.333333333333329</v>
      </c>
      <c r="L31" s="48">
        <v>71.428571428571431</v>
      </c>
      <c r="M31" s="42"/>
      <c r="N31" s="42"/>
      <c r="O31" s="42"/>
      <c r="P31" s="42"/>
      <c r="Q31" s="42"/>
      <c r="R31" s="42"/>
      <c r="S31" s="42"/>
      <c r="T31" s="42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</row>
    <row r="32" spans="1:49" x14ac:dyDescent="0.2">
      <c r="A32" s="46" t="s">
        <v>30</v>
      </c>
      <c r="B32" s="48">
        <v>75</v>
      </c>
      <c r="C32" s="48">
        <v>100</v>
      </c>
      <c r="D32" s="48">
        <v>100</v>
      </c>
      <c r="E32" s="48">
        <v>69.230769230769226</v>
      </c>
      <c r="F32" s="48">
        <v>100</v>
      </c>
      <c r="G32" s="48">
        <v>61.53846153846154</v>
      </c>
      <c r="H32" s="48">
        <v>76.923076923076934</v>
      </c>
      <c r="I32" s="48">
        <v>100</v>
      </c>
      <c r="J32" s="48">
        <v>92.307692307692307</v>
      </c>
      <c r="K32" s="48">
        <v>30</v>
      </c>
      <c r="L32" s="48">
        <v>30.76923076923077</v>
      </c>
      <c r="M32" s="42"/>
      <c r="N32" s="42"/>
      <c r="O32" s="42"/>
      <c r="P32" s="42"/>
      <c r="Q32" s="42"/>
      <c r="R32" s="42"/>
      <c r="S32" s="42"/>
      <c r="T32" s="42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</row>
    <row r="33" spans="1:49" x14ac:dyDescent="0.2">
      <c r="A33" s="46" t="s">
        <v>31</v>
      </c>
      <c r="B33" s="48">
        <v>62.5</v>
      </c>
      <c r="C33" s="48">
        <v>100</v>
      </c>
      <c r="D33" s="48">
        <v>100</v>
      </c>
      <c r="E33" s="48">
        <v>35.714285714285715</v>
      </c>
      <c r="F33" s="48">
        <v>100</v>
      </c>
      <c r="G33" s="48">
        <v>42.857142857142854</v>
      </c>
      <c r="H33" s="48">
        <v>64.285714285714292</v>
      </c>
      <c r="I33" s="47">
        <v>0</v>
      </c>
      <c r="J33" s="48">
        <v>100</v>
      </c>
      <c r="K33" s="48">
        <v>15.384615384615385</v>
      </c>
      <c r="L33" s="48">
        <v>71.428571428571431</v>
      </c>
      <c r="M33" s="42"/>
      <c r="N33" s="42"/>
      <c r="O33" s="42"/>
      <c r="P33" s="42"/>
      <c r="Q33" s="42"/>
      <c r="R33" s="42"/>
      <c r="S33" s="42"/>
      <c r="T33" s="42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</row>
    <row r="34" spans="1:49" x14ac:dyDescent="0.2">
      <c r="A34" s="46" t="s">
        <v>32</v>
      </c>
      <c r="B34" s="48">
        <v>50</v>
      </c>
      <c r="C34" s="47">
        <v>0</v>
      </c>
      <c r="D34" s="48">
        <v>100</v>
      </c>
      <c r="E34" s="48">
        <v>70</v>
      </c>
      <c r="F34" s="48">
        <v>100</v>
      </c>
      <c r="G34" s="48">
        <v>50</v>
      </c>
      <c r="H34" s="48">
        <v>60</v>
      </c>
      <c r="I34" s="47">
        <v>0</v>
      </c>
      <c r="J34" s="48">
        <v>100</v>
      </c>
      <c r="K34" s="48">
        <v>10</v>
      </c>
      <c r="L34" s="48">
        <v>60</v>
      </c>
      <c r="M34" s="42"/>
      <c r="N34" s="42"/>
      <c r="O34" s="42"/>
      <c r="P34" s="42"/>
      <c r="Q34" s="42"/>
      <c r="R34" s="42"/>
      <c r="S34" s="42"/>
      <c r="T34" s="42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x14ac:dyDescent="0.2">
      <c r="A35" s="46" t="s">
        <v>33</v>
      </c>
      <c r="B35" s="48">
        <v>75</v>
      </c>
      <c r="C35" s="47">
        <v>0</v>
      </c>
      <c r="D35" s="48">
        <v>100</v>
      </c>
      <c r="E35" s="48">
        <v>11.111111111111111</v>
      </c>
      <c r="F35" s="48">
        <v>100</v>
      </c>
      <c r="G35" s="48">
        <v>33.333333333333329</v>
      </c>
      <c r="H35" s="48">
        <v>77.777777777777786</v>
      </c>
      <c r="I35" s="48">
        <v>100</v>
      </c>
      <c r="J35" s="48">
        <v>100</v>
      </c>
      <c r="K35" s="48">
        <v>50</v>
      </c>
      <c r="L35" s="48">
        <v>33.333333333333329</v>
      </c>
      <c r="M35" s="42"/>
      <c r="N35" s="42"/>
      <c r="O35" s="42"/>
      <c r="P35" s="42"/>
      <c r="Q35" s="42"/>
      <c r="R35" s="42"/>
      <c r="S35" s="42"/>
      <c r="T35" s="42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x14ac:dyDescent="0.2">
      <c r="A36" s="46" t="s">
        <v>34</v>
      </c>
      <c r="B36" s="48">
        <v>83.333333333333343</v>
      </c>
      <c r="C36" s="47">
        <v>0</v>
      </c>
      <c r="D36" s="48">
        <v>100</v>
      </c>
      <c r="E36" s="48">
        <v>50</v>
      </c>
      <c r="F36" s="48">
        <v>100</v>
      </c>
      <c r="G36" s="48">
        <v>25</v>
      </c>
      <c r="H36" s="48">
        <v>37.5</v>
      </c>
      <c r="I36" s="48">
        <v>100</v>
      </c>
      <c r="J36" s="48">
        <v>18.75</v>
      </c>
      <c r="K36" s="48">
        <v>37.5</v>
      </c>
      <c r="L36" s="48">
        <v>62.5</v>
      </c>
      <c r="M36" s="42"/>
      <c r="N36" s="42"/>
      <c r="O36" s="42"/>
      <c r="P36" s="42"/>
      <c r="Q36" s="42"/>
      <c r="R36" s="42"/>
      <c r="S36" s="42"/>
      <c r="T36" s="42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</row>
    <row r="37" spans="1:49" x14ac:dyDescent="0.2">
      <c r="A37" s="46" t="s">
        <v>35</v>
      </c>
      <c r="B37" s="48">
        <v>80</v>
      </c>
      <c r="C37" s="48">
        <v>100</v>
      </c>
      <c r="D37" s="48">
        <v>100</v>
      </c>
      <c r="E37" s="48">
        <v>12.5</v>
      </c>
      <c r="F37" s="48">
        <v>100</v>
      </c>
      <c r="G37" s="48">
        <v>50</v>
      </c>
      <c r="H37" s="48">
        <v>87.5</v>
      </c>
      <c r="I37" s="48">
        <v>100</v>
      </c>
      <c r="J37" s="48">
        <v>100</v>
      </c>
      <c r="K37" s="48">
        <v>42.857142857142854</v>
      </c>
      <c r="L37" s="48">
        <v>100</v>
      </c>
      <c r="M37" s="42"/>
      <c r="N37" s="42"/>
      <c r="O37" s="42"/>
      <c r="P37" s="42"/>
      <c r="Q37" s="42"/>
      <c r="R37" s="42"/>
      <c r="S37" s="42"/>
      <c r="T37" s="42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</row>
    <row r="38" spans="1:49" x14ac:dyDescent="0.2">
      <c r="A38" s="46" t="s">
        <v>36</v>
      </c>
      <c r="B38" s="48">
        <v>100</v>
      </c>
      <c r="C38" s="48">
        <v>100</v>
      </c>
      <c r="D38" s="48">
        <v>100</v>
      </c>
      <c r="E38" s="48">
        <v>50</v>
      </c>
      <c r="F38" s="48">
        <v>100</v>
      </c>
      <c r="G38" s="48">
        <v>33.333333333333329</v>
      </c>
      <c r="H38" s="48">
        <v>66.666666666666657</v>
      </c>
      <c r="I38" s="48">
        <v>100</v>
      </c>
      <c r="J38" s="48">
        <v>100</v>
      </c>
      <c r="K38" s="48">
        <v>76.470588235294116</v>
      </c>
      <c r="L38" s="48">
        <v>88.888888888888886</v>
      </c>
      <c r="M38" s="42"/>
      <c r="N38" s="42"/>
      <c r="O38" s="42"/>
      <c r="P38" s="42"/>
      <c r="Q38" s="42"/>
      <c r="R38" s="42"/>
      <c r="S38" s="42"/>
      <c r="T38" s="42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</row>
    <row r="39" spans="1:49" x14ac:dyDescent="0.2">
      <c r="A39" s="46" t="s">
        <v>37</v>
      </c>
      <c r="B39" s="48">
        <v>76.470588235294116</v>
      </c>
      <c r="C39" s="47">
        <v>0</v>
      </c>
      <c r="D39" s="48">
        <v>100</v>
      </c>
      <c r="E39" s="48">
        <v>12</v>
      </c>
      <c r="F39" s="48">
        <v>100</v>
      </c>
      <c r="G39" s="48">
        <v>92</v>
      </c>
      <c r="H39" s="48">
        <v>100</v>
      </c>
      <c r="I39" s="48">
        <v>100</v>
      </c>
      <c r="J39" s="48">
        <v>88</v>
      </c>
      <c r="K39" s="47">
        <v>0</v>
      </c>
      <c r="L39" s="48">
        <v>48</v>
      </c>
      <c r="M39" s="42"/>
      <c r="N39" s="42"/>
      <c r="O39" s="42"/>
      <c r="P39" s="42"/>
      <c r="Q39" s="42"/>
      <c r="R39" s="42"/>
      <c r="S39" s="42"/>
      <c r="T39" s="42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</row>
    <row r="40" spans="1:49" x14ac:dyDescent="0.2">
      <c r="A40" s="46" t="s">
        <v>38</v>
      </c>
      <c r="B40" s="48">
        <v>60</v>
      </c>
      <c r="C40" s="48">
        <v>100</v>
      </c>
      <c r="D40" s="48">
        <v>100</v>
      </c>
      <c r="E40" s="48">
        <v>81.25</v>
      </c>
      <c r="F40" s="48">
        <v>100</v>
      </c>
      <c r="G40" s="48">
        <v>81.25</v>
      </c>
      <c r="H40" s="48">
        <v>56.25</v>
      </c>
      <c r="I40" s="48">
        <v>100</v>
      </c>
      <c r="J40" s="48">
        <v>50</v>
      </c>
      <c r="K40" s="48">
        <v>6.25</v>
      </c>
      <c r="L40" s="48">
        <v>50</v>
      </c>
      <c r="M40" s="42"/>
      <c r="N40" s="42"/>
      <c r="O40" s="42"/>
      <c r="P40" s="42"/>
      <c r="Q40" s="42"/>
      <c r="R40" s="42"/>
      <c r="S40" s="42"/>
      <c r="T40" s="42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 x14ac:dyDescent="0.2">
      <c r="A41" s="46" t="s">
        <v>39</v>
      </c>
      <c r="B41" s="48">
        <v>90</v>
      </c>
      <c r="C41" s="48">
        <v>100</v>
      </c>
      <c r="D41" s="48">
        <v>100</v>
      </c>
      <c r="E41" s="48">
        <v>25</v>
      </c>
      <c r="F41" s="48">
        <v>100</v>
      </c>
      <c r="G41" s="48">
        <v>50</v>
      </c>
      <c r="H41" s="48">
        <v>58.333333333333336</v>
      </c>
      <c r="I41" s="47">
        <v>0</v>
      </c>
      <c r="J41" s="48">
        <v>58.333333333333336</v>
      </c>
      <c r="K41" s="48">
        <v>11.111111111111111</v>
      </c>
      <c r="L41" s="48">
        <v>83.333333333333343</v>
      </c>
      <c r="M41" s="42"/>
      <c r="N41" s="42"/>
      <c r="O41" s="42"/>
      <c r="P41" s="42"/>
      <c r="Q41" s="42"/>
      <c r="R41" s="42"/>
      <c r="S41" s="42"/>
      <c r="T41" s="42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</row>
    <row r="42" spans="1:49" x14ac:dyDescent="0.2">
      <c r="A42" s="46" t="s">
        <v>40</v>
      </c>
      <c r="B42" s="48">
        <v>30</v>
      </c>
      <c r="C42" s="48">
        <v>100</v>
      </c>
      <c r="D42" s="48">
        <v>100</v>
      </c>
      <c r="E42" s="48">
        <v>58.333333333333336</v>
      </c>
      <c r="F42" s="48">
        <v>100</v>
      </c>
      <c r="G42" s="48">
        <v>25</v>
      </c>
      <c r="H42" s="48">
        <v>66.666666666666657</v>
      </c>
      <c r="I42" s="48">
        <v>100</v>
      </c>
      <c r="J42" s="48">
        <v>50</v>
      </c>
      <c r="K42" s="48">
        <v>33.333333333333329</v>
      </c>
      <c r="L42" s="48">
        <v>58.333333333333336</v>
      </c>
      <c r="M42" s="42"/>
      <c r="N42" s="42"/>
      <c r="O42" s="42"/>
      <c r="P42" s="42"/>
      <c r="Q42" s="42"/>
      <c r="R42" s="42"/>
      <c r="S42" s="42"/>
      <c r="T42" s="42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</row>
    <row r="43" spans="1:49" x14ac:dyDescent="0.2">
      <c r="A43" s="46" t="s">
        <v>41</v>
      </c>
      <c r="B43" s="48">
        <v>57.142857142857139</v>
      </c>
      <c r="C43" s="48">
        <v>100</v>
      </c>
      <c r="D43" s="48">
        <v>100</v>
      </c>
      <c r="E43" s="48">
        <v>58.333333333333336</v>
      </c>
      <c r="F43" s="48">
        <v>100</v>
      </c>
      <c r="G43" s="48">
        <v>66.666666666666657</v>
      </c>
      <c r="H43" s="48">
        <v>83.333333333333343</v>
      </c>
      <c r="I43" s="47">
        <v>0</v>
      </c>
      <c r="J43" s="48">
        <v>33.333333333333329</v>
      </c>
      <c r="K43" s="48">
        <v>27.27272727272727</v>
      </c>
      <c r="L43" s="48">
        <v>16.666666666666664</v>
      </c>
      <c r="M43" s="42"/>
      <c r="N43" s="42"/>
      <c r="O43" s="42"/>
      <c r="P43" s="42"/>
      <c r="Q43" s="42"/>
      <c r="R43" s="42"/>
      <c r="S43" s="42"/>
      <c r="T43" s="42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</row>
    <row r="44" spans="1:49" x14ac:dyDescent="0.2">
      <c r="A44" s="46" t="s">
        <v>42</v>
      </c>
      <c r="B44" s="48">
        <v>100</v>
      </c>
      <c r="C44" s="47">
        <v>0</v>
      </c>
      <c r="D44" s="48">
        <v>100</v>
      </c>
      <c r="E44" s="48">
        <v>53.846153846153847</v>
      </c>
      <c r="F44" s="48">
        <v>100</v>
      </c>
      <c r="G44" s="48">
        <v>76.923076923076934</v>
      </c>
      <c r="H44" s="48">
        <v>92.307692307692307</v>
      </c>
      <c r="I44" s="48">
        <v>100</v>
      </c>
      <c r="J44" s="48">
        <v>69.230769230769226</v>
      </c>
      <c r="K44" s="47">
        <v>0</v>
      </c>
      <c r="L44" s="48">
        <v>76.923076923076934</v>
      </c>
      <c r="M44" s="42"/>
      <c r="N44" s="42"/>
      <c r="O44" s="42"/>
      <c r="P44" s="42"/>
      <c r="Q44" s="42"/>
      <c r="R44" s="42"/>
      <c r="S44" s="42"/>
      <c r="T44" s="42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</row>
    <row r="45" spans="1:49" x14ac:dyDescent="0.2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42"/>
      <c r="M45" s="42"/>
      <c r="N45" s="42"/>
      <c r="O45" s="42"/>
      <c r="P45" s="42"/>
      <c r="Q45" s="42"/>
      <c r="R45" s="42"/>
      <c r="S45" s="42"/>
      <c r="T45" s="42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</sheetData>
  <mergeCells count="1">
    <mergeCell ref="A1:L1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Исполнение показателей</vt:lpstr>
      <vt:lpstr>Удельный вес показателей</vt:lpstr>
      <vt:lpstr>'Исполнение показателей'!Заголовки_для_печати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kandeev</dc:creator>
  <cp:lastModifiedBy>oleynick</cp:lastModifiedBy>
  <cp:lastPrinted>2014-01-28T11:38:16Z</cp:lastPrinted>
  <dcterms:created xsi:type="dcterms:W3CDTF">2014-01-22T06:44:03Z</dcterms:created>
  <dcterms:modified xsi:type="dcterms:W3CDTF">2014-01-28T11:42:24Z</dcterms:modified>
</cp:coreProperties>
</file>