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субсидий'!$A$1:$A$355</definedName>
    <definedName name="_xlnm.Print_Titles" localSheetId="1">'Плюсы и минусы'!$3:$4</definedName>
    <definedName name="_xlnm.Print_Titles" localSheetId="0">'Расчет субсидий'!$A:$A,'Расчет субсидий'!$3:$7</definedName>
    <definedName name="_xlnm.Print_Area" localSheetId="0">'Расчет субсидий'!$A$1:$Q$384</definedName>
  </definedNames>
  <calcPr calcId="125725"/>
</workbook>
</file>

<file path=xl/calcChain.xml><?xml version="1.0" encoding="utf-8"?>
<calcChain xmlns="http://schemas.openxmlformats.org/spreadsheetml/2006/main">
  <c r="B80" i="8"/>
  <c r="C80"/>
  <c r="D80" s="1"/>
  <c r="F80" s="1"/>
  <c r="P18" i="7"/>
  <c r="P380"/>
  <c r="P379"/>
  <c r="P378"/>
  <c r="P377"/>
  <c r="P376"/>
  <c r="P375"/>
  <c r="P374"/>
  <c r="P373"/>
  <c r="P372"/>
  <c r="P371"/>
  <c r="P370"/>
  <c r="P369"/>
  <c r="P367"/>
  <c r="P366"/>
  <c r="P365"/>
  <c r="P364"/>
  <c r="P363"/>
  <c r="P362"/>
  <c r="P361"/>
  <c r="P360"/>
  <c r="P359"/>
  <c r="P358"/>
  <c r="P356"/>
  <c r="P355"/>
  <c r="P354"/>
  <c r="P353"/>
  <c r="P352"/>
  <c r="P351"/>
  <c r="P350"/>
  <c r="P349"/>
  <c r="P348"/>
  <c r="P347"/>
  <c r="P346"/>
  <c r="P344"/>
  <c r="P343"/>
  <c r="P342"/>
  <c r="P341"/>
  <c r="P340"/>
  <c r="P339"/>
  <c r="P338"/>
  <c r="P337"/>
  <c r="P336"/>
  <c r="P335"/>
  <c r="P334"/>
  <c r="P332"/>
  <c r="P331"/>
  <c r="P330"/>
  <c r="P329"/>
  <c r="P328"/>
  <c r="P327"/>
  <c r="P326"/>
  <c r="P325"/>
  <c r="P324"/>
  <c r="P323"/>
  <c r="P322"/>
  <c r="P321"/>
  <c r="P320"/>
  <c r="P319"/>
  <c r="P318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3"/>
  <c r="P272"/>
  <c r="P271"/>
  <c r="P270"/>
  <c r="P269"/>
  <c r="P268"/>
  <c r="P267"/>
  <c r="P265"/>
  <c r="P264"/>
  <c r="P263"/>
  <c r="P262"/>
  <c r="P261"/>
  <c r="P260"/>
  <c r="P259"/>
  <c r="P258"/>
  <c r="P257"/>
  <c r="P256"/>
  <c r="P255"/>
  <c r="P254"/>
  <c r="P253"/>
  <c r="P252"/>
  <c r="P251"/>
  <c r="P249"/>
  <c r="P248"/>
  <c r="P247"/>
  <c r="P246"/>
  <c r="P245"/>
  <c r="P244"/>
  <c r="P243"/>
  <c r="P242"/>
  <c r="P240"/>
  <c r="P239"/>
  <c r="P238"/>
  <c r="P237"/>
  <c r="P236"/>
  <c r="P235"/>
  <c r="P234"/>
  <c r="P233"/>
  <c r="P232"/>
  <c r="P230"/>
  <c r="P229"/>
  <c r="P228"/>
  <c r="P227"/>
  <c r="P226"/>
  <c r="P225"/>
  <c r="P224"/>
  <c r="P223"/>
  <c r="P222"/>
  <c r="P221"/>
  <c r="P220"/>
  <c r="P219"/>
  <c r="P218"/>
  <c r="P216"/>
  <c r="P215"/>
  <c r="P214"/>
  <c r="P213"/>
  <c r="P212"/>
  <c r="P211"/>
  <c r="P210"/>
  <c r="P209"/>
  <c r="P208"/>
  <c r="P207"/>
  <c r="P206"/>
  <c r="P205"/>
  <c r="P203"/>
  <c r="P202"/>
  <c r="P201"/>
  <c r="P200"/>
  <c r="P199"/>
  <c r="P198"/>
  <c r="P197"/>
  <c r="P196"/>
  <c r="P195"/>
  <c r="P194"/>
  <c r="P193"/>
  <c r="P192"/>
  <c r="P191"/>
  <c r="P189"/>
  <c r="P188"/>
  <c r="P187"/>
  <c r="P186"/>
  <c r="P185"/>
  <c r="P184"/>
  <c r="P182"/>
  <c r="P181"/>
  <c r="P180"/>
  <c r="P179"/>
  <c r="P178"/>
  <c r="P177"/>
  <c r="P176"/>
  <c r="P175"/>
  <c r="P174"/>
  <c r="P173"/>
  <c r="P172"/>
  <c r="P171"/>
  <c r="P170"/>
  <c r="P168"/>
  <c r="P167"/>
  <c r="P166"/>
  <c r="P165"/>
  <c r="P164"/>
  <c r="P163"/>
  <c r="P162"/>
  <c r="P161"/>
  <c r="P160"/>
  <c r="P159"/>
  <c r="P158"/>
  <c r="P157"/>
  <c r="P155"/>
  <c r="P154"/>
  <c r="P153"/>
  <c r="P152"/>
  <c r="P151"/>
  <c r="P150"/>
  <c r="P148"/>
  <c r="P147"/>
  <c r="P146"/>
  <c r="P145"/>
  <c r="P144"/>
  <c r="P143"/>
  <c r="P142"/>
  <c r="P141"/>
  <c r="P139"/>
  <c r="P138"/>
  <c r="P137"/>
  <c r="P136"/>
  <c r="P135"/>
  <c r="P134"/>
  <c r="P133"/>
  <c r="P131"/>
  <c r="P130"/>
  <c r="P129"/>
  <c r="P128"/>
  <c r="P127"/>
  <c r="P126"/>
  <c r="P125"/>
  <c r="P124"/>
  <c r="P123"/>
  <c r="P122"/>
  <c r="P121"/>
  <c r="P120"/>
  <c r="P119"/>
  <c r="P118"/>
  <c r="P117"/>
  <c r="P115"/>
  <c r="P114"/>
  <c r="P113"/>
  <c r="P112"/>
  <c r="P111"/>
  <c r="P110"/>
  <c r="P109"/>
  <c r="P108"/>
  <c r="P107"/>
  <c r="P106"/>
  <c r="P105"/>
  <c r="P104"/>
  <c r="P103"/>
  <c r="P101"/>
  <c r="P100"/>
  <c r="P99"/>
  <c r="P98"/>
  <c r="P97"/>
  <c r="P96"/>
  <c r="P95"/>
  <c r="P94"/>
  <c r="P93"/>
  <c r="P91"/>
  <c r="P90"/>
  <c r="P89"/>
  <c r="P88"/>
  <c r="P87"/>
  <c r="P86"/>
  <c r="P85"/>
  <c r="P84"/>
  <c r="P82"/>
  <c r="P81"/>
  <c r="P80"/>
  <c r="P79"/>
  <c r="P78"/>
  <c r="P76"/>
  <c r="P75"/>
  <c r="P74"/>
  <c r="P73"/>
  <c r="P72"/>
  <c r="P71"/>
  <c r="P70"/>
  <c r="P69"/>
  <c r="P68"/>
  <c r="P67"/>
  <c r="P66"/>
  <c r="P65"/>
  <c r="P63"/>
  <c r="P62"/>
  <c r="P61"/>
  <c r="P60"/>
  <c r="P59"/>
  <c r="P57" s="1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8"/>
  <c r="P27"/>
  <c r="P26"/>
  <c r="P25"/>
  <c r="P24"/>
  <c r="P23"/>
  <c r="P22"/>
  <c r="P21"/>
  <c r="P20"/>
  <c r="P10"/>
  <c r="P11"/>
  <c r="P12"/>
  <c r="P13"/>
  <c r="P14"/>
  <c r="P15"/>
  <c r="P16"/>
  <c r="P17"/>
  <c r="P9"/>
  <c r="P8" s="1"/>
  <c r="Q57"/>
  <c r="P29"/>
  <c r="Q29"/>
  <c r="P19"/>
  <c r="Q19"/>
  <c r="Q8"/>
  <c r="P381" l="1"/>
  <c r="Q381"/>
  <c r="I57"/>
  <c r="I29"/>
  <c r="I19"/>
  <c r="I8"/>
  <c r="I381" l="1"/>
  <c r="F380"/>
  <c r="F379"/>
  <c r="F378"/>
  <c r="F377"/>
  <c r="F376"/>
  <c r="F375"/>
  <c r="F374"/>
  <c r="F373"/>
  <c r="F372"/>
  <c r="F371"/>
  <c r="F370"/>
  <c r="F369"/>
  <c r="F367"/>
  <c r="F366"/>
  <c r="F365"/>
  <c r="F364"/>
  <c r="F363"/>
  <c r="F362"/>
  <c r="F361"/>
  <c r="F360"/>
  <c r="F359"/>
  <c r="F358"/>
  <c r="F356"/>
  <c r="F355"/>
  <c r="F354"/>
  <c r="F353"/>
  <c r="F352"/>
  <c r="F351"/>
  <c r="F350"/>
  <c r="F349"/>
  <c r="F348"/>
  <c r="F347"/>
  <c r="F346"/>
  <c r="F344"/>
  <c r="F343"/>
  <c r="F342"/>
  <c r="F341"/>
  <c r="F340"/>
  <c r="F339"/>
  <c r="F338"/>
  <c r="F337"/>
  <c r="F336"/>
  <c r="F335"/>
  <c r="F334"/>
  <c r="F332"/>
  <c r="F331"/>
  <c r="F330"/>
  <c r="F329"/>
  <c r="F328"/>
  <c r="F327"/>
  <c r="F326"/>
  <c r="F325"/>
  <c r="F324"/>
  <c r="F323"/>
  <c r="F322"/>
  <c r="F321"/>
  <c r="F320"/>
  <c r="F319"/>
  <c r="F318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3"/>
  <c r="F272"/>
  <c r="F271"/>
  <c r="F270"/>
  <c r="F269"/>
  <c r="F268"/>
  <c r="F267"/>
  <c r="F265"/>
  <c r="F264"/>
  <c r="F263"/>
  <c r="F262"/>
  <c r="F261"/>
  <c r="F260"/>
  <c r="F259"/>
  <c r="F258"/>
  <c r="F257"/>
  <c r="F256"/>
  <c r="F255"/>
  <c r="F254"/>
  <c r="F253"/>
  <c r="F252"/>
  <c r="F251"/>
  <c r="F249"/>
  <c r="F248"/>
  <c r="F247"/>
  <c r="F246"/>
  <c r="F245"/>
  <c r="F244"/>
  <c r="F243"/>
  <c r="F242"/>
  <c r="F240"/>
  <c r="F239"/>
  <c r="F238"/>
  <c r="F237"/>
  <c r="F236"/>
  <c r="F235"/>
  <c r="F234"/>
  <c r="F233"/>
  <c r="F232"/>
  <c r="F230"/>
  <c r="F229"/>
  <c r="F228"/>
  <c r="F227"/>
  <c r="F226"/>
  <c r="F225"/>
  <c r="F224"/>
  <c r="F223"/>
  <c r="F222"/>
  <c r="F221"/>
  <c r="F220"/>
  <c r="F219"/>
  <c r="F218"/>
  <c r="F216"/>
  <c r="F215"/>
  <c r="F214"/>
  <c r="F213"/>
  <c r="F212"/>
  <c r="F211"/>
  <c r="F210"/>
  <c r="F209"/>
  <c r="F208"/>
  <c r="F207"/>
  <c r="F206"/>
  <c r="F205"/>
  <c r="F203"/>
  <c r="F202"/>
  <c r="F201"/>
  <c r="F200"/>
  <c r="F199"/>
  <c r="F198"/>
  <c r="F197"/>
  <c r="F196"/>
  <c r="F195"/>
  <c r="F194"/>
  <c r="F193"/>
  <c r="F192"/>
  <c r="F191"/>
  <c r="F189"/>
  <c r="F188"/>
  <c r="F187"/>
  <c r="F186"/>
  <c r="F185"/>
  <c r="F184"/>
  <c r="F182"/>
  <c r="F181"/>
  <c r="F180"/>
  <c r="F179"/>
  <c r="F178"/>
  <c r="F177"/>
  <c r="F176"/>
  <c r="F175"/>
  <c r="F174"/>
  <c r="F173"/>
  <c r="F172"/>
  <c r="F171"/>
  <c r="F170"/>
  <c r="F168"/>
  <c r="F167"/>
  <c r="F166"/>
  <c r="F165"/>
  <c r="F164"/>
  <c r="F163"/>
  <c r="F162"/>
  <c r="F161"/>
  <c r="F160"/>
  <c r="F159"/>
  <c r="F158"/>
  <c r="F157"/>
  <c r="F155"/>
  <c r="F154"/>
  <c r="F153"/>
  <c r="F152"/>
  <c r="F151"/>
  <c r="F150"/>
  <c r="F148"/>
  <c r="F147"/>
  <c r="F146"/>
  <c r="F145"/>
  <c r="F144"/>
  <c r="F143"/>
  <c r="F142"/>
  <c r="F141"/>
  <c r="F139"/>
  <c r="F138"/>
  <c r="F137"/>
  <c r="F136"/>
  <c r="F135"/>
  <c r="F134"/>
  <c r="F133"/>
  <c r="F131"/>
  <c r="F130"/>
  <c r="F129"/>
  <c r="F128"/>
  <c r="F127"/>
  <c r="F126"/>
  <c r="F125"/>
  <c r="F124"/>
  <c r="F123"/>
  <c r="F122"/>
  <c r="F121"/>
  <c r="F120"/>
  <c r="F119"/>
  <c r="F118"/>
  <c r="F117"/>
  <c r="F115"/>
  <c r="F114"/>
  <c r="F113"/>
  <c r="F112"/>
  <c r="F111"/>
  <c r="F110"/>
  <c r="F109"/>
  <c r="F108"/>
  <c r="F107"/>
  <c r="F106"/>
  <c r="F105"/>
  <c r="F104"/>
  <c r="F103"/>
  <c r="F101"/>
  <c r="F100"/>
  <c r="F99"/>
  <c r="F98"/>
  <c r="F97"/>
  <c r="F96"/>
  <c r="F95"/>
  <c r="F94"/>
  <c r="F93"/>
  <c r="F91"/>
  <c r="F90"/>
  <c r="F89"/>
  <c r="F88"/>
  <c r="F87"/>
  <c r="F86"/>
  <c r="F85"/>
  <c r="F84"/>
  <c r="F82"/>
  <c r="F81"/>
  <c r="F80"/>
  <c r="F79"/>
  <c r="F78"/>
  <c r="F76"/>
  <c r="F75"/>
  <c r="F74"/>
  <c r="F73"/>
  <c r="F72"/>
  <c r="F71"/>
  <c r="F70"/>
  <c r="F69"/>
  <c r="F68"/>
  <c r="F67"/>
  <c r="F66"/>
  <c r="F65"/>
  <c r="F63"/>
  <c r="F62"/>
  <c r="F61"/>
  <c r="F60"/>
  <c r="F59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8"/>
  <c r="F27"/>
  <c r="F26"/>
  <c r="F25"/>
  <c r="F24"/>
  <c r="F23"/>
  <c r="F22"/>
  <c r="F21"/>
  <c r="F20"/>
  <c r="F10"/>
  <c r="F11"/>
  <c r="F12"/>
  <c r="F13"/>
  <c r="F14"/>
  <c r="F15"/>
  <c r="F16"/>
  <c r="F17"/>
  <c r="F18"/>
  <c r="F9"/>
  <c r="D380"/>
  <c r="D379"/>
  <c r="D378"/>
  <c r="D377"/>
  <c r="D376"/>
  <c r="D375"/>
  <c r="D374"/>
  <c r="D373"/>
  <c r="D372"/>
  <c r="D371"/>
  <c r="D370"/>
  <c r="D369"/>
  <c r="D367"/>
  <c r="D366"/>
  <c r="D365"/>
  <c r="D364"/>
  <c r="D363"/>
  <c r="D362"/>
  <c r="D361"/>
  <c r="D360"/>
  <c r="D359"/>
  <c r="D358"/>
  <c r="D356"/>
  <c r="D355"/>
  <c r="D354"/>
  <c r="D353"/>
  <c r="D352"/>
  <c r="D351"/>
  <c r="D350"/>
  <c r="D349"/>
  <c r="D348"/>
  <c r="D347"/>
  <c r="D346"/>
  <c r="D344"/>
  <c r="D343"/>
  <c r="D342"/>
  <c r="D341"/>
  <c r="D340"/>
  <c r="D339"/>
  <c r="D338"/>
  <c r="D337"/>
  <c r="D336"/>
  <c r="D335"/>
  <c r="D334"/>
  <c r="D332"/>
  <c r="D331"/>
  <c r="D330"/>
  <c r="D329"/>
  <c r="D328"/>
  <c r="D327"/>
  <c r="D326"/>
  <c r="D325"/>
  <c r="D324"/>
  <c r="D323"/>
  <c r="D322"/>
  <c r="D321"/>
  <c r="D320"/>
  <c r="D319"/>
  <c r="D318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3"/>
  <c r="D272"/>
  <c r="D271"/>
  <c r="D270"/>
  <c r="D269"/>
  <c r="D268"/>
  <c r="D267"/>
  <c r="D265"/>
  <c r="D264"/>
  <c r="D263"/>
  <c r="D262"/>
  <c r="D261"/>
  <c r="D260"/>
  <c r="D259"/>
  <c r="D258"/>
  <c r="D257"/>
  <c r="D256"/>
  <c r="D255"/>
  <c r="D254"/>
  <c r="D253"/>
  <c r="D252"/>
  <c r="D251"/>
  <c r="D249"/>
  <c r="D248"/>
  <c r="D247"/>
  <c r="D246"/>
  <c r="D245"/>
  <c r="D244"/>
  <c r="D243"/>
  <c r="D242"/>
  <c r="D240"/>
  <c r="D239"/>
  <c r="D238"/>
  <c r="D237"/>
  <c r="D236"/>
  <c r="D235"/>
  <c r="D234"/>
  <c r="D233"/>
  <c r="D232"/>
  <c r="D230"/>
  <c r="D229"/>
  <c r="D228"/>
  <c r="D227"/>
  <c r="D226"/>
  <c r="D225"/>
  <c r="D224"/>
  <c r="D223"/>
  <c r="D222"/>
  <c r="D221"/>
  <c r="D220"/>
  <c r="D219"/>
  <c r="D218"/>
  <c r="D216"/>
  <c r="D215"/>
  <c r="D214"/>
  <c r="D213"/>
  <c r="D212"/>
  <c r="D211"/>
  <c r="D210"/>
  <c r="D209"/>
  <c r="D208"/>
  <c r="D207"/>
  <c r="D206"/>
  <c r="D205"/>
  <c r="D203"/>
  <c r="D202"/>
  <c r="D201"/>
  <c r="D200"/>
  <c r="D199"/>
  <c r="D198"/>
  <c r="D197"/>
  <c r="D196"/>
  <c r="D195"/>
  <c r="D194"/>
  <c r="D193"/>
  <c r="D192"/>
  <c r="D191"/>
  <c r="D189"/>
  <c r="D188"/>
  <c r="D187"/>
  <c r="D186"/>
  <c r="D185"/>
  <c r="D184"/>
  <c r="D182"/>
  <c r="D181"/>
  <c r="D180"/>
  <c r="D179"/>
  <c r="D178"/>
  <c r="D177"/>
  <c r="D176"/>
  <c r="D175"/>
  <c r="D174"/>
  <c r="D173"/>
  <c r="D172"/>
  <c r="D171"/>
  <c r="D170"/>
  <c r="D168"/>
  <c r="D167"/>
  <c r="D166"/>
  <c r="D165"/>
  <c r="D164"/>
  <c r="D163"/>
  <c r="D162"/>
  <c r="D161"/>
  <c r="D160"/>
  <c r="D159"/>
  <c r="D158"/>
  <c r="D157"/>
  <c r="D155"/>
  <c r="D154"/>
  <c r="D153"/>
  <c r="D152"/>
  <c r="D151"/>
  <c r="D150"/>
  <c r="D148"/>
  <c r="D147"/>
  <c r="D146"/>
  <c r="D145"/>
  <c r="D144"/>
  <c r="D143"/>
  <c r="D142"/>
  <c r="D141"/>
  <c r="D139"/>
  <c r="D138"/>
  <c r="D137"/>
  <c r="D136"/>
  <c r="D135"/>
  <c r="D134"/>
  <c r="D133"/>
  <c r="D131"/>
  <c r="D130"/>
  <c r="D129"/>
  <c r="D128"/>
  <c r="D127"/>
  <c r="D126"/>
  <c r="D125"/>
  <c r="D124"/>
  <c r="D123"/>
  <c r="D122"/>
  <c r="D121"/>
  <c r="D120"/>
  <c r="D119"/>
  <c r="D118"/>
  <c r="D117"/>
  <c r="D115"/>
  <c r="D114"/>
  <c r="D113"/>
  <c r="D112"/>
  <c r="D111"/>
  <c r="D110"/>
  <c r="D109"/>
  <c r="D108"/>
  <c r="D107"/>
  <c r="D106"/>
  <c r="D105"/>
  <c r="D104"/>
  <c r="D103"/>
  <c r="D101"/>
  <c r="D100"/>
  <c r="D99"/>
  <c r="D98"/>
  <c r="D97"/>
  <c r="D96"/>
  <c r="D95"/>
  <c r="D94"/>
  <c r="D93"/>
  <c r="D91"/>
  <c r="D90"/>
  <c r="D89"/>
  <c r="D88"/>
  <c r="D87"/>
  <c r="D86"/>
  <c r="D85"/>
  <c r="D84"/>
  <c r="D82"/>
  <c r="D81"/>
  <c r="D80"/>
  <c r="D79"/>
  <c r="D78"/>
  <c r="D76"/>
  <c r="D75"/>
  <c r="D74"/>
  <c r="D73"/>
  <c r="D72"/>
  <c r="D71"/>
  <c r="D70"/>
  <c r="D69"/>
  <c r="D68"/>
  <c r="D67"/>
  <c r="D66"/>
  <c r="D65"/>
  <c r="D63"/>
  <c r="D62"/>
  <c r="D61"/>
  <c r="D60"/>
  <c r="D59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10"/>
  <c r="D11"/>
  <c r="D12"/>
  <c r="D13"/>
  <c r="D14"/>
  <c r="D15"/>
  <c r="D16"/>
  <c r="D17"/>
  <c r="D18"/>
  <c r="D9"/>
  <c r="G9" s="1"/>
  <c r="J9" s="1"/>
  <c r="O9" s="1"/>
  <c r="G18" l="1"/>
  <c r="G12"/>
  <c r="J12" s="1"/>
  <c r="G17"/>
  <c r="G13"/>
  <c r="G30"/>
  <c r="J30" s="1"/>
  <c r="G34"/>
  <c r="J34" s="1"/>
  <c r="G38"/>
  <c r="G42"/>
  <c r="G46"/>
  <c r="G50"/>
  <c r="J50" s="1"/>
  <c r="G54"/>
  <c r="G16"/>
  <c r="G33"/>
  <c r="G37"/>
  <c r="G41"/>
  <c r="J41" s="1"/>
  <c r="G45"/>
  <c r="G49"/>
  <c r="G53"/>
  <c r="J53" s="1"/>
  <c r="G60"/>
  <c r="J60" s="1"/>
  <c r="O60" s="1"/>
  <c r="G65"/>
  <c r="J65" s="1"/>
  <c r="O65" s="1"/>
  <c r="G69"/>
  <c r="J69" s="1"/>
  <c r="O69" s="1"/>
  <c r="G73"/>
  <c r="J73" s="1"/>
  <c r="O73" s="1"/>
  <c r="G78"/>
  <c r="J78" s="1"/>
  <c r="O78" s="1"/>
  <c r="G82"/>
  <c r="J82" s="1"/>
  <c r="O82" s="1"/>
  <c r="G87"/>
  <c r="J87" s="1"/>
  <c r="O87" s="1"/>
  <c r="G91"/>
  <c r="G96"/>
  <c r="J96" s="1"/>
  <c r="O96" s="1"/>
  <c r="G100"/>
  <c r="J100" s="1"/>
  <c r="O100" s="1"/>
  <c r="G105"/>
  <c r="J105" s="1"/>
  <c r="O105" s="1"/>
  <c r="G109"/>
  <c r="J109" s="1"/>
  <c r="O109" s="1"/>
  <c r="G113"/>
  <c r="J113" s="1"/>
  <c r="O113" s="1"/>
  <c r="G118"/>
  <c r="J118" s="1"/>
  <c r="O118" s="1"/>
  <c r="G122"/>
  <c r="J122" s="1"/>
  <c r="O122" s="1"/>
  <c r="G126"/>
  <c r="J126" s="1"/>
  <c r="O126" s="1"/>
  <c r="G130"/>
  <c r="J130" s="1"/>
  <c r="O130" s="1"/>
  <c r="G135"/>
  <c r="J135" s="1"/>
  <c r="O135" s="1"/>
  <c r="G139"/>
  <c r="J139" s="1"/>
  <c r="O139" s="1"/>
  <c r="G144"/>
  <c r="J144" s="1"/>
  <c r="O144" s="1"/>
  <c r="G148"/>
  <c r="J148" s="1"/>
  <c r="O148" s="1"/>
  <c r="G153"/>
  <c r="J153" s="1"/>
  <c r="O153" s="1"/>
  <c r="G158"/>
  <c r="J158" s="1"/>
  <c r="O158" s="1"/>
  <c r="G162"/>
  <c r="J162" s="1"/>
  <c r="O162" s="1"/>
  <c r="G166"/>
  <c r="J166" s="1"/>
  <c r="O166" s="1"/>
  <c r="G171"/>
  <c r="J171" s="1"/>
  <c r="O171" s="1"/>
  <c r="G175"/>
  <c r="J175" s="1"/>
  <c r="O175" s="1"/>
  <c r="G179"/>
  <c r="J179" s="1"/>
  <c r="O179" s="1"/>
  <c r="G184"/>
  <c r="J184" s="1"/>
  <c r="O184" s="1"/>
  <c r="G188"/>
  <c r="J188" s="1"/>
  <c r="O188" s="1"/>
  <c r="G193"/>
  <c r="J193" s="1"/>
  <c r="O193" s="1"/>
  <c r="G197"/>
  <c r="G201"/>
  <c r="J201" s="1"/>
  <c r="O201" s="1"/>
  <c r="G206"/>
  <c r="J206" s="1"/>
  <c r="O206" s="1"/>
  <c r="G210"/>
  <c r="J210" s="1"/>
  <c r="O210" s="1"/>
  <c r="G214"/>
  <c r="G219"/>
  <c r="J219" s="1"/>
  <c r="O219" s="1"/>
  <c r="G223"/>
  <c r="J223" s="1"/>
  <c r="O223" s="1"/>
  <c r="G227"/>
  <c r="J227" s="1"/>
  <c r="O227" s="1"/>
  <c r="G232"/>
  <c r="G236"/>
  <c r="J236" s="1"/>
  <c r="O236" s="1"/>
  <c r="G240"/>
  <c r="J240" s="1"/>
  <c r="O240" s="1"/>
  <c r="G245"/>
  <c r="J245" s="1"/>
  <c r="O245" s="1"/>
  <c r="G249"/>
  <c r="G254"/>
  <c r="J254" s="1"/>
  <c r="O254" s="1"/>
  <c r="G258"/>
  <c r="J258" s="1"/>
  <c r="O258" s="1"/>
  <c r="G262"/>
  <c r="J262" s="1"/>
  <c r="O262" s="1"/>
  <c r="G267"/>
  <c r="J267" s="1"/>
  <c r="O267" s="1"/>
  <c r="G271"/>
  <c r="J271" s="1"/>
  <c r="O271" s="1"/>
  <c r="G276"/>
  <c r="J276" s="1"/>
  <c r="O276" s="1"/>
  <c r="G280"/>
  <c r="J280" s="1"/>
  <c r="O280" s="1"/>
  <c r="G284"/>
  <c r="J284" s="1"/>
  <c r="O284" s="1"/>
  <c r="G288"/>
  <c r="J288" s="1"/>
  <c r="O288" s="1"/>
  <c r="G293"/>
  <c r="J293" s="1"/>
  <c r="O293" s="1"/>
  <c r="G297"/>
  <c r="J297" s="1"/>
  <c r="O297" s="1"/>
  <c r="G301"/>
  <c r="J301" s="1"/>
  <c r="O301" s="1"/>
  <c r="G305"/>
  <c r="J305" s="1"/>
  <c r="O305" s="1"/>
  <c r="G309"/>
  <c r="J309" s="1"/>
  <c r="O309" s="1"/>
  <c r="G313"/>
  <c r="J313" s="1"/>
  <c r="O313" s="1"/>
  <c r="G318"/>
  <c r="J318" s="1"/>
  <c r="O318" s="1"/>
  <c r="G322"/>
  <c r="J322" s="1"/>
  <c r="O322" s="1"/>
  <c r="G326"/>
  <c r="J326" s="1"/>
  <c r="O326" s="1"/>
  <c r="G330"/>
  <c r="J330" s="1"/>
  <c r="O330" s="1"/>
  <c r="G335"/>
  <c r="J335" s="1"/>
  <c r="O335" s="1"/>
  <c r="G339"/>
  <c r="J339" s="1"/>
  <c r="O339" s="1"/>
  <c r="G343"/>
  <c r="J343" s="1"/>
  <c r="O343" s="1"/>
  <c r="G348"/>
  <c r="J348" s="1"/>
  <c r="O348" s="1"/>
  <c r="G352"/>
  <c r="G356"/>
  <c r="J356" s="1"/>
  <c r="O356" s="1"/>
  <c r="G361"/>
  <c r="J361" s="1"/>
  <c r="O361" s="1"/>
  <c r="G365"/>
  <c r="J365" s="1"/>
  <c r="O365" s="1"/>
  <c r="G370"/>
  <c r="J370" s="1"/>
  <c r="O370" s="1"/>
  <c r="G374"/>
  <c r="J374" s="1"/>
  <c r="O374" s="1"/>
  <c r="G378"/>
  <c r="J378" s="1"/>
  <c r="O378" s="1"/>
  <c r="G59"/>
  <c r="J59" s="1"/>
  <c r="G63"/>
  <c r="J63" s="1"/>
  <c r="O63" s="1"/>
  <c r="G68"/>
  <c r="J68" s="1"/>
  <c r="O68" s="1"/>
  <c r="G72"/>
  <c r="J72" s="1"/>
  <c r="O72" s="1"/>
  <c r="G76"/>
  <c r="J76" s="1"/>
  <c r="O76" s="1"/>
  <c r="G81"/>
  <c r="J81" s="1"/>
  <c r="O81" s="1"/>
  <c r="G86"/>
  <c r="J86" s="1"/>
  <c r="O86" s="1"/>
  <c r="G90"/>
  <c r="G95"/>
  <c r="J95" s="1"/>
  <c r="O95" s="1"/>
  <c r="G99"/>
  <c r="G104"/>
  <c r="J104" s="1"/>
  <c r="O104" s="1"/>
  <c r="G108"/>
  <c r="J108" s="1"/>
  <c r="O108" s="1"/>
  <c r="G112"/>
  <c r="J112" s="1"/>
  <c r="O112" s="1"/>
  <c r="G117"/>
  <c r="G121"/>
  <c r="J121" s="1"/>
  <c r="O121" s="1"/>
  <c r="G125"/>
  <c r="J125" s="1"/>
  <c r="O125" s="1"/>
  <c r="G129"/>
  <c r="J129" s="1"/>
  <c r="O129" s="1"/>
  <c r="G134"/>
  <c r="G138"/>
  <c r="J138" s="1"/>
  <c r="O138" s="1"/>
  <c r="G143"/>
  <c r="J143" s="1"/>
  <c r="O143" s="1"/>
  <c r="G147"/>
  <c r="J147" s="1"/>
  <c r="O147" s="1"/>
  <c r="G152"/>
  <c r="J152" s="1"/>
  <c r="O152" s="1"/>
  <c r="G157"/>
  <c r="J157" s="1"/>
  <c r="O157" s="1"/>
  <c r="G161"/>
  <c r="J161" s="1"/>
  <c r="O161" s="1"/>
  <c r="G165"/>
  <c r="J165" s="1"/>
  <c r="O165" s="1"/>
  <c r="G170"/>
  <c r="G174"/>
  <c r="J174" s="1"/>
  <c r="O174" s="1"/>
  <c r="G178"/>
  <c r="J178" s="1"/>
  <c r="O178" s="1"/>
  <c r="G182"/>
  <c r="J182" s="1"/>
  <c r="O182" s="1"/>
  <c r="G187"/>
  <c r="G192"/>
  <c r="J192" s="1"/>
  <c r="O192" s="1"/>
  <c r="G196"/>
  <c r="J196" s="1"/>
  <c r="O196" s="1"/>
  <c r="G200"/>
  <c r="J200" s="1"/>
  <c r="O200" s="1"/>
  <c r="G205"/>
  <c r="J205" s="1"/>
  <c r="O205" s="1"/>
  <c r="G209"/>
  <c r="J209" s="1"/>
  <c r="O209" s="1"/>
  <c r="G213"/>
  <c r="J213" s="1"/>
  <c r="O213" s="1"/>
  <c r="G218"/>
  <c r="J218" s="1"/>
  <c r="O218" s="1"/>
  <c r="G222"/>
  <c r="J222" s="1"/>
  <c r="O222" s="1"/>
  <c r="G226"/>
  <c r="J226" s="1"/>
  <c r="O226" s="1"/>
  <c r="G230"/>
  <c r="J230" s="1"/>
  <c r="O230" s="1"/>
  <c r="G235"/>
  <c r="J235" s="1"/>
  <c r="O235" s="1"/>
  <c r="G239"/>
  <c r="J239" s="1"/>
  <c r="O239" s="1"/>
  <c r="G244"/>
  <c r="J244" s="1"/>
  <c r="O244" s="1"/>
  <c r="G248"/>
  <c r="J248" s="1"/>
  <c r="O248" s="1"/>
  <c r="G253"/>
  <c r="J253" s="1"/>
  <c r="O253" s="1"/>
  <c r="G257"/>
  <c r="J257" s="1"/>
  <c r="O257" s="1"/>
  <c r="G261"/>
  <c r="J261" s="1"/>
  <c r="O261" s="1"/>
  <c r="G265"/>
  <c r="J265" s="1"/>
  <c r="O265" s="1"/>
  <c r="G270"/>
  <c r="J270" s="1"/>
  <c r="O270" s="1"/>
  <c r="G275"/>
  <c r="J275" s="1"/>
  <c r="O275" s="1"/>
  <c r="G279"/>
  <c r="J279" s="1"/>
  <c r="O279" s="1"/>
  <c r="G283"/>
  <c r="J283" s="1"/>
  <c r="O283" s="1"/>
  <c r="G287"/>
  <c r="J287" s="1"/>
  <c r="O287" s="1"/>
  <c r="G291"/>
  <c r="J291" s="1"/>
  <c r="O291" s="1"/>
  <c r="G296"/>
  <c r="J296" s="1"/>
  <c r="O296" s="1"/>
  <c r="G300"/>
  <c r="J300" s="1"/>
  <c r="O300" s="1"/>
  <c r="G304"/>
  <c r="J304" s="1"/>
  <c r="O304" s="1"/>
  <c r="G308"/>
  <c r="J308" s="1"/>
  <c r="O308" s="1"/>
  <c r="G312"/>
  <c r="J312" s="1"/>
  <c r="O312" s="1"/>
  <c r="G316"/>
  <c r="J316" s="1"/>
  <c r="O316" s="1"/>
  <c r="G321"/>
  <c r="J321" s="1"/>
  <c r="O321" s="1"/>
  <c r="G325"/>
  <c r="J325" s="1"/>
  <c r="O325" s="1"/>
  <c r="G329"/>
  <c r="J329" s="1"/>
  <c r="O329" s="1"/>
  <c r="G334"/>
  <c r="J334" s="1"/>
  <c r="O334" s="1"/>
  <c r="G338"/>
  <c r="J338" s="1"/>
  <c r="O338" s="1"/>
  <c r="G342"/>
  <c r="J342" s="1"/>
  <c r="O342" s="1"/>
  <c r="G347"/>
  <c r="J347" s="1"/>
  <c r="O347" s="1"/>
  <c r="G351"/>
  <c r="J351" s="1"/>
  <c r="O351" s="1"/>
  <c r="G355"/>
  <c r="J355" s="1"/>
  <c r="O355" s="1"/>
  <c r="G360"/>
  <c r="J360" s="1"/>
  <c r="O360" s="1"/>
  <c r="G364"/>
  <c r="J364" s="1"/>
  <c r="O364" s="1"/>
  <c r="G369"/>
  <c r="J369" s="1"/>
  <c r="O369" s="1"/>
  <c r="G373"/>
  <c r="J373" s="1"/>
  <c r="O373" s="1"/>
  <c r="G377"/>
  <c r="J377" s="1"/>
  <c r="O377" s="1"/>
  <c r="H33"/>
  <c r="H76"/>
  <c r="H95"/>
  <c r="H129"/>
  <c r="H200"/>
  <c r="H218"/>
  <c r="H9"/>
  <c r="H16"/>
  <c r="H30"/>
  <c r="H38"/>
  <c r="H46"/>
  <c r="H54"/>
  <c r="H69"/>
  <c r="H87"/>
  <c r="H105"/>
  <c r="H122"/>
  <c r="H139"/>
  <c r="H158"/>
  <c r="H175"/>
  <c r="H193"/>
  <c r="H210"/>
  <c r="H227"/>
  <c r="H245"/>
  <c r="H262"/>
  <c r="H280"/>
  <c r="H297"/>
  <c r="H313"/>
  <c r="H330"/>
  <c r="H348"/>
  <c r="H365"/>
  <c r="H18"/>
  <c r="H45"/>
  <c r="H59"/>
  <c r="H112"/>
  <c r="H147"/>
  <c r="H165"/>
  <c r="H182"/>
  <c r="H235"/>
  <c r="H248"/>
  <c r="H253"/>
  <c r="H270"/>
  <c r="H287"/>
  <c r="H304"/>
  <c r="H321"/>
  <c r="H338"/>
  <c r="H351"/>
  <c r="H355"/>
  <c r="H373"/>
  <c r="G14"/>
  <c r="G10"/>
  <c r="G32"/>
  <c r="G36"/>
  <c r="G40"/>
  <c r="G44"/>
  <c r="G48"/>
  <c r="G52"/>
  <c r="G56"/>
  <c r="G62"/>
  <c r="J62" s="1"/>
  <c r="O62" s="1"/>
  <c r="G67"/>
  <c r="J67" s="1"/>
  <c r="O67" s="1"/>
  <c r="G71"/>
  <c r="J71" s="1"/>
  <c r="O71" s="1"/>
  <c r="G75"/>
  <c r="J75" s="1"/>
  <c r="O75" s="1"/>
  <c r="G80"/>
  <c r="J80" s="1"/>
  <c r="O80" s="1"/>
  <c r="G85"/>
  <c r="J85" s="1"/>
  <c r="O85" s="1"/>
  <c r="G89"/>
  <c r="J89" s="1"/>
  <c r="O89" s="1"/>
  <c r="G94"/>
  <c r="J94" s="1"/>
  <c r="O94" s="1"/>
  <c r="G98"/>
  <c r="J98" s="1"/>
  <c r="O98" s="1"/>
  <c r="G103"/>
  <c r="J103" s="1"/>
  <c r="O103" s="1"/>
  <c r="G107"/>
  <c r="J107" s="1"/>
  <c r="O107" s="1"/>
  <c r="G111"/>
  <c r="J111" s="1"/>
  <c r="O111" s="1"/>
  <c r="G115"/>
  <c r="J115" s="1"/>
  <c r="O115" s="1"/>
  <c r="G120"/>
  <c r="J120" s="1"/>
  <c r="O120" s="1"/>
  <c r="G124"/>
  <c r="J124" s="1"/>
  <c r="O124" s="1"/>
  <c r="G128"/>
  <c r="J128" s="1"/>
  <c r="O128" s="1"/>
  <c r="G133"/>
  <c r="J133" s="1"/>
  <c r="O133" s="1"/>
  <c r="G137"/>
  <c r="J137" s="1"/>
  <c r="O137" s="1"/>
  <c r="G142"/>
  <c r="J142" s="1"/>
  <c r="O142" s="1"/>
  <c r="G146"/>
  <c r="J146" s="1"/>
  <c r="O146" s="1"/>
  <c r="G151"/>
  <c r="J151" s="1"/>
  <c r="O151" s="1"/>
  <c r="G155"/>
  <c r="J155" s="1"/>
  <c r="O155" s="1"/>
  <c r="G160"/>
  <c r="J160" s="1"/>
  <c r="O160" s="1"/>
  <c r="G164"/>
  <c r="J164" s="1"/>
  <c r="O164" s="1"/>
  <c r="G168"/>
  <c r="J168" s="1"/>
  <c r="O168" s="1"/>
  <c r="G173"/>
  <c r="J173" s="1"/>
  <c r="O173" s="1"/>
  <c r="G177"/>
  <c r="J177" s="1"/>
  <c r="O177" s="1"/>
  <c r="G181"/>
  <c r="J181" s="1"/>
  <c r="O181" s="1"/>
  <c r="G186"/>
  <c r="J186" s="1"/>
  <c r="O186" s="1"/>
  <c r="G191"/>
  <c r="J191" s="1"/>
  <c r="O191" s="1"/>
  <c r="G195"/>
  <c r="J195" s="1"/>
  <c r="O195" s="1"/>
  <c r="G199"/>
  <c r="J199" s="1"/>
  <c r="O199" s="1"/>
  <c r="G203"/>
  <c r="J203" s="1"/>
  <c r="O203" s="1"/>
  <c r="G208"/>
  <c r="J208" s="1"/>
  <c r="O208" s="1"/>
  <c r="G212"/>
  <c r="J212" s="1"/>
  <c r="O212" s="1"/>
  <c r="G216"/>
  <c r="J216" s="1"/>
  <c r="O216" s="1"/>
  <c r="G221"/>
  <c r="J221" s="1"/>
  <c r="O221" s="1"/>
  <c r="G225"/>
  <c r="J225" s="1"/>
  <c r="O225" s="1"/>
  <c r="G229"/>
  <c r="J229" s="1"/>
  <c r="O229" s="1"/>
  <c r="G234"/>
  <c r="J234" s="1"/>
  <c r="O234" s="1"/>
  <c r="G238"/>
  <c r="J238" s="1"/>
  <c r="O238" s="1"/>
  <c r="G243"/>
  <c r="J243" s="1"/>
  <c r="O243" s="1"/>
  <c r="G247"/>
  <c r="J247" s="1"/>
  <c r="O247" s="1"/>
  <c r="G252"/>
  <c r="J252" s="1"/>
  <c r="O252" s="1"/>
  <c r="G256"/>
  <c r="J256" s="1"/>
  <c r="O256" s="1"/>
  <c r="G260"/>
  <c r="J260" s="1"/>
  <c r="O260" s="1"/>
  <c r="G264"/>
  <c r="J264" s="1"/>
  <c r="O264" s="1"/>
  <c r="G269"/>
  <c r="J269" s="1"/>
  <c r="O269" s="1"/>
  <c r="G273"/>
  <c r="J273" s="1"/>
  <c r="O273" s="1"/>
  <c r="G278"/>
  <c r="J278" s="1"/>
  <c r="O278" s="1"/>
  <c r="G282"/>
  <c r="J282" s="1"/>
  <c r="O282" s="1"/>
  <c r="G286"/>
  <c r="J286" s="1"/>
  <c r="O286" s="1"/>
  <c r="G290"/>
  <c r="J290" s="1"/>
  <c r="O290" s="1"/>
  <c r="G295"/>
  <c r="J295" s="1"/>
  <c r="O295" s="1"/>
  <c r="G299"/>
  <c r="J299" s="1"/>
  <c r="O299" s="1"/>
  <c r="G303"/>
  <c r="J303" s="1"/>
  <c r="O303" s="1"/>
  <c r="G307"/>
  <c r="J307" s="1"/>
  <c r="O307" s="1"/>
  <c r="G311"/>
  <c r="J311" s="1"/>
  <c r="O311" s="1"/>
  <c r="G315"/>
  <c r="J315" s="1"/>
  <c r="O315" s="1"/>
  <c r="G320"/>
  <c r="J320" s="1"/>
  <c r="O320" s="1"/>
  <c r="G324"/>
  <c r="J324" s="1"/>
  <c r="O324" s="1"/>
  <c r="G328"/>
  <c r="J328" s="1"/>
  <c r="O328" s="1"/>
  <c r="G332"/>
  <c r="J332" s="1"/>
  <c r="O332" s="1"/>
  <c r="G337"/>
  <c r="J337" s="1"/>
  <c r="O337" s="1"/>
  <c r="G341"/>
  <c r="J341" s="1"/>
  <c r="O341" s="1"/>
  <c r="G346"/>
  <c r="J346" s="1"/>
  <c r="O346" s="1"/>
  <c r="G350"/>
  <c r="J350" s="1"/>
  <c r="O350" s="1"/>
  <c r="G354"/>
  <c r="J354" s="1"/>
  <c r="O354" s="1"/>
  <c r="G359"/>
  <c r="J359" s="1"/>
  <c r="O359" s="1"/>
  <c r="G363"/>
  <c r="J363" s="1"/>
  <c r="O363" s="1"/>
  <c r="G367"/>
  <c r="J367" s="1"/>
  <c r="O367" s="1"/>
  <c r="G372"/>
  <c r="J372" s="1"/>
  <c r="O372" s="1"/>
  <c r="G376"/>
  <c r="J376" s="1"/>
  <c r="O376" s="1"/>
  <c r="G380"/>
  <c r="J380" s="1"/>
  <c r="O380" s="1"/>
  <c r="G15"/>
  <c r="G11"/>
  <c r="G31"/>
  <c r="G35"/>
  <c r="G39"/>
  <c r="G43"/>
  <c r="G47"/>
  <c r="G51"/>
  <c r="G55"/>
  <c r="G61"/>
  <c r="J61" s="1"/>
  <c r="O61" s="1"/>
  <c r="G66"/>
  <c r="J66" s="1"/>
  <c r="O66" s="1"/>
  <c r="G70"/>
  <c r="J70" s="1"/>
  <c r="O70" s="1"/>
  <c r="G74"/>
  <c r="J74" s="1"/>
  <c r="O74" s="1"/>
  <c r="G79"/>
  <c r="J79" s="1"/>
  <c r="O79" s="1"/>
  <c r="G84"/>
  <c r="J84" s="1"/>
  <c r="O84" s="1"/>
  <c r="G88"/>
  <c r="J88" s="1"/>
  <c r="O88" s="1"/>
  <c r="G93"/>
  <c r="J93" s="1"/>
  <c r="O93" s="1"/>
  <c r="G97"/>
  <c r="J97" s="1"/>
  <c r="O97" s="1"/>
  <c r="G101"/>
  <c r="J101" s="1"/>
  <c r="O101" s="1"/>
  <c r="G106"/>
  <c r="J106" s="1"/>
  <c r="O106" s="1"/>
  <c r="G110"/>
  <c r="J110" s="1"/>
  <c r="O110" s="1"/>
  <c r="G114"/>
  <c r="J114" s="1"/>
  <c r="O114" s="1"/>
  <c r="G119"/>
  <c r="J119" s="1"/>
  <c r="O119" s="1"/>
  <c r="G123"/>
  <c r="J123" s="1"/>
  <c r="O123" s="1"/>
  <c r="G127"/>
  <c r="J127" s="1"/>
  <c r="O127" s="1"/>
  <c r="G131"/>
  <c r="J131" s="1"/>
  <c r="O131" s="1"/>
  <c r="G136"/>
  <c r="J136" s="1"/>
  <c r="O136" s="1"/>
  <c r="G141"/>
  <c r="J141" s="1"/>
  <c r="O141" s="1"/>
  <c r="G145"/>
  <c r="J145" s="1"/>
  <c r="O145" s="1"/>
  <c r="G150"/>
  <c r="J150" s="1"/>
  <c r="O150" s="1"/>
  <c r="G154"/>
  <c r="J154" s="1"/>
  <c r="O154" s="1"/>
  <c r="G159"/>
  <c r="J159" s="1"/>
  <c r="O159" s="1"/>
  <c r="G163"/>
  <c r="J163" s="1"/>
  <c r="O163" s="1"/>
  <c r="G167"/>
  <c r="J167" s="1"/>
  <c r="O167" s="1"/>
  <c r="G172"/>
  <c r="J172" s="1"/>
  <c r="O172" s="1"/>
  <c r="G176"/>
  <c r="J176" s="1"/>
  <c r="O176" s="1"/>
  <c r="G180"/>
  <c r="J180" s="1"/>
  <c r="O180" s="1"/>
  <c r="G185"/>
  <c r="J185" s="1"/>
  <c r="O185" s="1"/>
  <c r="G189"/>
  <c r="J189" s="1"/>
  <c r="O189" s="1"/>
  <c r="G194"/>
  <c r="J194" s="1"/>
  <c r="O194" s="1"/>
  <c r="G198"/>
  <c r="J198" s="1"/>
  <c r="O198" s="1"/>
  <c r="G202"/>
  <c r="J202" s="1"/>
  <c r="O202" s="1"/>
  <c r="G207"/>
  <c r="J207" s="1"/>
  <c r="O207" s="1"/>
  <c r="G211"/>
  <c r="J211" s="1"/>
  <c r="O211" s="1"/>
  <c r="G215"/>
  <c r="J215" s="1"/>
  <c r="O215" s="1"/>
  <c r="G220"/>
  <c r="J220" s="1"/>
  <c r="O220" s="1"/>
  <c r="G224"/>
  <c r="J224" s="1"/>
  <c r="O224" s="1"/>
  <c r="G228"/>
  <c r="J228" s="1"/>
  <c r="O228" s="1"/>
  <c r="G233"/>
  <c r="J233" s="1"/>
  <c r="O233" s="1"/>
  <c r="G237"/>
  <c r="J237" s="1"/>
  <c r="O237" s="1"/>
  <c r="G242"/>
  <c r="J242" s="1"/>
  <c r="O242" s="1"/>
  <c r="G246"/>
  <c r="J246" s="1"/>
  <c r="O246" s="1"/>
  <c r="G251"/>
  <c r="J251" s="1"/>
  <c r="O251" s="1"/>
  <c r="G255"/>
  <c r="J255" s="1"/>
  <c r="O255" s="1"/>
  <c r="G259"/>
  <c r="J259" s="1"/>
  <c r="O259" s="1"/>
  <c r="G263"/>
  <c r="J263" s="1"/>
  <c r="O263" s="1"/>
  <c r="G268"/>
  <c r="J268" s="1"/>
  <c r="O268" s="1"/>
  <c r="G272"/>
  <c r="J272" s="1"/>
  <c r="O272" s="1"/>
  <c r="G277"/>
  <c r="J277" s="1"/>
  <c r="O277" s="1"/>
  <c r="G281"/>
  <c r="J281" s="1"/>
  <c r="O281" s="1"/>
  <c r="G285"/>
  <c r="J285" s="1"/>
  <c r="O285" s="1"/>
  <c r="G289"/>
  <c r="J289" s="1"/>
  <c r="O289" s="1"/>
  <c r="G294"/>
  <c r="J294" s="1"/>
  <c r="O294" s="1"/>
  <c r="G298"/>
  <c r="J298" s="1"/>
  <c r="O298" s="1"/>
  <c r="G302"/>
  <c r="J302" s="1"/>
  <c r="O302" s="1"/>
  <c r="G306"/>
  <c r="J306" s="1"/>
  <c r="O306" s="1"/>
  <c r="G310"/>
  <c r="J310" s="1"/>
  <c r="O310" s="1"/>
  <c r="G314"/>
  <c r="J314" s="1"/>
  <c r="O314" s="1"/>
  <c r="G319"/>
  <c r="J319" s="1"/>
  <c r="O319" s="1"/>
  <c r="G323"/>
  <c r="J323" s="1"/>
  <c r="O323" s="1"/>
  <c r="G327"/>
  <c r="J327" s="1"/>
  <c r="O327" s="1"/>
  <c r="G331"/>
  <c r="J331" s="1"/>
  <c r="O331" s="1"/>
  <c r="G336"/>
  <c r="J336" s="1"/>
  <c r="O336" s="1"/>
  <c r="G340"/>
  <c r="J340" s="1"/>
  <c r="O340" s="1"/>
  <c r="G344"/>
  <c r="J344" s="1"/>
  <c r="O344" s="1"/>
  <c r="G349"/>
  <c r="J349" s="1"/>
  <c r="O349" s="1"/>
  <c r="G353"/>
  <c r="J353" s="1"/>
  <c r="O353" s="1"/>
  <c r="G358"/>
  <c r="J358" s="1"/>
  <c r="O358" s="1"/>
  <c r="G362"/>
  <c r="J362" s="1"/>
  <c r="O362" s="1"/>
  <c r="G366"/>
  <c r="J366" s="1"/>
  <c r="O366" s="1"/>
  <c r="G371"/>
  <c r="J371" s="1"/>
  <c r="O371" s="1"/>
  <c r="G375"/>
  <c r="J375" s="1"/>
  <c r="O375" s="1"/>
  <c r="G379"/>
  <c r="J379" s="1"/>
  <c r="O379" s="1"/>
  <c r="K381"/>
  <c r="L381"/>
  <c r="M381"/>
  <c r="N381"/>
  <c r="J51" l="1"/>
  <c r="O51" s="1"/>
  <c r="J43"/>
  <c r="O43" s="1"/>
  <c r="J35"/>
  <c r="O35" s="1"/>
  <c r="J11"/>
  <c r="O11" s="1"/>
  <c r="J56"/>
  <c r="O56" s="1"/>
  <c r="J48"/>
  <c r="O48" s="1"/>
  <c r="J40"/>
  <c r="O40" s="1"/>
  <c r="J32"/>
  <c r="O32" s="1"/>
  <c r="J14"/>
  <c r="O14" s="1"/>
  <c r="O59"/>
  <c r="J49"/>
  <c r="O49" s="1"/>
  <c r="J33"/>
  <c r="O33" s="1"/>
  <c r="J54"/>
  <c r="O54" s="1"/>
  <c r="J46"/>
  <c r="O46" s="1"/>
  <c r="J38"/>
  <c r="O38" s="1"/>
  <c r="J17"/>
  <c r="O17" s="1"/>
  <c r="J18"/>
  <c r="O18" s="1"/>
  <c r="J55"/>
  <c r="O55" s="1"/>
  <c r="J47"/>
  <c r="O47" s="1"/>
  <c r="J39"/>
  <c r="O39" s="1"/>
  <c r="J31"/>
  <c r="O31" s="1"/>
  <c r="J15"/>
  <c r="O15" s="1"/>
  <c r="J52"/>
  <c r="O52" s="1"/>
  <c r="J44"/>
  <c r="O44" s="1"/>
  <c r="J36"/>
  <c r="O36" s="1"/>
  <c r="J10"/>
  <c r="O10" s="1"/>
  <c r="H187"/>
  <c r="J187"/>
  <c r="O187" s="1"/>
  <c r="H170"/>
  <c r="J170"/>
  <c r="O170" s="1"/>
  <c r="H134"/>
  <c r="J134"/>
  <c r="O134" s="1"/>
  <c r="H117"/>
  <c r="J117"/>
  <c r="O117" s="1"/>
  <c r="H99"/>
  <c r="J99"/>
  <c r="O99" s="1"/>
  <c r="H90"/>
  <c r="J90"/>
  <c r="O90" s="1"/>
  <c r="H352"/>
  <c r="J352"/>
  <c r="O352" s="1"/>
  <c r="H249"/>
  <c r="J249"/>
  <c r="O249" s="1"/>
  <c r="H232"/>
  <c r="J232"/>
  <c r="O232" s="1"/>
  <c r="H214"/>
  <c r="J214"/>
  <c r="O214" s="1"/>
  <c r="H197"/>
  <c r="J197"/>
  <c r="O197" s="1"/>
  <c r="H91"/>
  <c r="J91"/>
  <c r="O91" s="1"/>
  <c r="J45"/>
  <c r="O45" s="1"/>
  <c r="J37"/>
  <c r="O37" s="1"/>
  <c r="J16"/>
  <c r="O16" s="1"/>
  <c r="J42"/>
  <c r="O42" s="1"/>
  <c r="J13"/>
  <c r="O13" s="1"/>
  <c r="H49"/>
  <c r="O30"/>
  <c r="H53"/>
  <c r="O53"/>
  <c r="H50"/>
  <c r="O50"/>
  <c r="H34"/>
  <c r="O34"/>
  <c r="H42"/>
  <c r="H41"/>
  <c r="O41"/>
  <c r="H12"/>
  <c r="O12"/>
  <c r="H17"/>
  <c r="H13"/>
  <c r="H81"/>
  <c r="H157"/>
  <c r="H301"/>
  <c r="H254"/>
  <c r="H291"/>
  <c r="H267"/>
  <c r="H360"/>
  <c r="H222"/>
  <c r="H184"/>
  <c r="H316"/>
  <c r="H283"/>
  <c r="H377"/>
  <c r="H239"/>
  <c r="H318"/>
  <c r="H308"/>
  <c r="H284"/>
  <c r="H37"/>
  <c r="H370"/>
  <c r="H335"/>
  <c r="H109"/>
  <c r="H73"/>
  <c r="H152"/>
  <c r="H63"/>
  <c r="H342"/>
  <c r="H325"/>
  <c r="H275"/>
  <c r="H257"/>
  <c r="H205"/>
  <c r="H322"/>
  <c r="H179"/>
  <c r="H162"/>
  <c r="H144"/>
  <c r="H126"/>
  <c r="H68"/>
  <c r="H113"/>
  <c r="H138"/>
  <c r="H339"/>
  <c r="H271"/>
  <c r="H201"/>
  <c r="H60"/>
  <c r="H369"/>
  <c r="H334"/>
  <c r="H300"/>
  <c r="H265"/>
  <c r="H230"/>
  <c r="H213"/>
  <c r="H196"/>
  <c r="H356"/>
  <c r="H288"/>
  <c r="H219"/>
  <c r="H148"/>
  <c r="H78"/>
  <c r="H121"/>
  <c r="H108"/>
  <c r="H130"/>
  <c r="H174"/>
  <c r="H374"/>
  <c r="H305"/>
  <c r="H236"/>
  <c r="H166"/>
  <c r="H96"/>
  <c r="H364"/>
  <c r="H347"/>
  <c r="H329"/>
  <c r="H312"/>
  <c r="H296"/>
  <c r="H279"/>
  <c r="H261"/>
  <c r="H244"/>
  <c r="H125"/>
  <c r="H378"/>
  <c r="H361"/>
  <c r="H343"/>
  <c r="H326"/>
  <c r="H309"/>
  <c r="H293"/>
  <c r="H276"/>
  <c r="H258"/>
  <c r="H240"/>
  <c r="H223"/>
  <c r="H206"/>
  <c r="H188"/>
  <c r="H171"/>
  <c r="H153"/>
  <c r="H135"/>
  <c r="H118"/>
  <c r="H100"/>
  <c r="H82"/>
  <c r="H65"/>
  <c r="H226"/>
  <c r="H209"/>
  <c r="H192"/>
  <c r="H178"/>
  <c r="H161"/>
  <c r="H143"/>
  <c r="H104"/>
  <c r="H86"/>
  <c r="H72"/>
  <c r="H331"/>
  <c r="H298"/>
  <c r="H263"/>
  <c r="H246"/>
  <c r="H211"/>
  <c r="H176"/>
  <c r="H141"/>
  <c r="H88"/>
  <c r="H51"/>
  <c r="H380"/>
  <c r="H346"/>
  <c r="H311"/>
  <c r="H278"/>
  <c r="H243"/>
  <c r="H208"/>
  <c r="H173"/>
  <c r="H137"/>
  <c r="H120"/>
  <c r="H85"/>
  <c r="H48"/>
  <c r="H353"/>
  <c r="H336"/>
  <c r="H302"/>
  <c r="H268"/>
  <c r="H251"/>
  <c r="H233"/>
  <c r="H198"/>
  <c r="H180"/>
  <c r="H163"/>
  <c r="H145"/>
  <c r="H127"/>
  <c r="H110"/>
  <c r="H93"/>
  <c r="H74"/>
  <c r="H55"/>
  <c r="H39"/>
  <c r="H15"/>
  <c r="H367"/>
  <c r="H350"/>
  <c r="H332"/>
  <c r="H315"/>
  <c r="H299"/>
  <c r="H282"/>
  <c r="H264"/>
  <c r="H247"/>
  <c r="H229"/>
  <c r="H212"/>
  <c r="H195"/>
  <c r="H177"/>
  <c r="H160"/>
  <c r="H142"/>
  <c r="H124"/>
  <c r="H107"/>
  <c r="H89"/>
  <c r="H71"/>
  <c r="H52"/>
  <c r="H36"/>
  <c r="H375"/>
  <c r="H358"/>
  <c r="H340"/>
  <c r="H323"/>
  <c r="H306"/>
  <c r="H289"/>
  <c r="H272"/>
  <c r="H255"/>
  <c r="H237"/>
  <c r="H220"/>
  <c r="H202"/>
  <c r="H185"/>
  <c r="H167"/>
  <c r="H150"/>
  <c r="H131"/>
  <c r="H114"/>
  <c r="H97"/>
  <c r="H79"/>
  <c r="H61"/>
  <c r="H43"/>
  <c r="H11"/>
  <c r="H372"/>
  <c r="H354"/>
  <c r="H337"/>
  <c r="H320"/>
  <c r="H303"/>
  <c r="H286"/>
  <c r="H269"/>
  <c r="H252"/>
  <c r="H234"/>
  <c r="H216"/>
  <c r="H199"/>
  <c r="H181"/>
  <c r="H164"/>
  <c r="H146"/>
  <c r="H128"/>
  <c r="H111"/>
  <c r="H94"/>
  <c r="H75"/>
  <c r="H56"/>
  <c r="H40"/>
  <c r="H14"/>
  <c r="H366"/>
  <c r="H349"/>
  <c r="H314"/>
  <c r="H281"/>
  <c r="H228"/>
  <c r="H194"/>
  <c r="H159"/>
  <c r="H123"/>
  <c r="H106"/>
  <c r="H70"/>
  <c r="H35"/>
  <c r="H363"/>
  <c r="H328"/>
  <c r="H295"/>
  <c r="H260"/>
  <c r="H225"/>
  <c r="H191"/>
  <c r="H155"/>
  <c r="H103"/>
  <c r="H67"/>
  <c r="H32"/>
  <c r="H371"/>
  <c r="H319"/>
  <c r="H285"/>
  <c r="H215"/>
  <c r="H379"/>
  <c r="H362"/>
  <c r="H344"/>
  <c r="H327"/>
  <c r="H310"/>
  <c r="H294"/>
  <c r="H277"/>
  <c r="H259"/>
  <c r="H242"/>
  <c r="H224"/>
  <c r="H207"/>
  <c r="H189"/>
  <c r="H172"/>
  <c r="H154"/>
  <c r="H136"/>
  <c r="H119"/>
  <c r="H101"/>
  <c r="H84"/>
  <c r="H66"/>
  <c r="H47"/>
  <c r="H31"/>
  <c r="H376"/>
  <c r="H359"/>
  <c r="H341"/>
  <c r="H324"/>
  <c r="H307"/>
  <c r="H290"/>
  <c r="H273"/>
  <c r="H256"/>
  <c r="H238"/>
  <c r="H221"/>
  <c r="H203"/>
  <c r="H186"/>
  <c r="H168"/>
  <c r="H151"/>
  <c r="H133"/>
  <c r="H115"/>
  <c r="H98"/>
  <c r="H80"/>
  <c r="H62"/>
  <c r="H44"/>
  <c r="H10"/>
  <c r="B24"/>
  <c r="D24" s="1"/>
  <c r="G24" s="1"/>
  <c r="J24" s="1"/>
  <c r="O24" s="1"/>
  <c r="B28"/>
  <c r="D28" s="1"/>
  <c r="G28" s="1"/>
  <c r="J28" s="1"/>
  <c r="O28" s="1"/>
  <c r="B21"/>
  <c r="D21" s="1"/>
  <c r="G21" s="1"/>
  <c r="J21" s="1"/>
  <c r="O21" s="1"/>
  <c r="B22"/>
  <c r="D22" s="1"/>
  <c r="G22" s="1"/>
  <c r="J22" s="1"/>
  <c r="O22" s="1"/>
  <c r="B23"/>
  <c r="D23" s="1"/>
  <c r="G23" s="1"/>
  <c r="J23" s="1"/>
  <c r="O23" s="1"/>
  <c r="B25"/>
  <c r="D25" s="1"/>
  <c r="G25" s="1"/>
  <c r="J25" s="1"/>
  <c r="O25" s="1"/>
  <c r="B26"/>
  <c r="D26" s="1"/>
  <c r="G26" s="1"/>
  <c r="J26" s="1"/>
  <c r="O26" s="1"/>
  <c r="B27"/>
  <c r="D27" s="1"/>
  <c r="G27" s="1"/>
  <c r="J27" s="1"/>
  <c r="O27" s="1"/>
  <c r="B20"/>
  <c r="D20" s="1"/>
  <c r="G20" s="1"/>
  <c r="J20" s="1"/>
  <c r="O20" l="1"/>
  <c r="J19"/>
  <c r="J57"/>
  <c r="J8"/>
  <c r="J29"/>
  <c r="J381" s="1"/>
  <c r="H20"/>
  <c r="H24"/>
  <c r="H28"/>
  <c r="H26"/>
  <c r="H21"/>
  <c r="H23"/>
  <c r="H25"/>
  <c r="H27"/>
  <c r="H22"/>
  <c r="C60" i="8"/>
  <c r="D60" s="1"/>
  <c r="F60" s="1"/>
  <c r="C88"/>
  <c r="D88" s="1"/>
  <c r="F88" s="1"/>
  <c r="C98"/>
  <c r="D98" s="1"/>
  <c r="F98" s="1"/>
  <c r="C94"/>
  <c r="D94" s="1"/>
  <c r="F94" s="1"/>
  <c r="C109"/>
  <c r="D109" s="1"/>
  <c r="F109" s="1"/>
  <c r="C115"/>
  <c r="D115" s="1"/>
  <c r="F115" s="1"/>
  <c r="C126"/>
  <c r="D126" s="1"/>
  <c r="F126" s="1"/>
  <c r="C122"/>
  <c r="D122" s="1"/>
  <c r="F122" s="1"/>
  <c r="C137"/>
  <c r="D137" s="1"/>
  <c r="F137" s="1"/>
  <c r="C141"/>
  <c r="D141" s="1"/>
  <c r="F141" s="1"/>
  <c r="C173"/>
  <c r="D173" s="1"/>
  <c r="F173" s="1"/>
  <c r="C67"/>
  <c r="D67" s="1"/>
  <c r="F67" s="1"/>
  <c r="C89"/>
  <c r="D89" s="1"/>
  <c r="F89" s="1"/>
  <c r="C95"/>
  <c r="D95" s="1"/>
  <c r="F95" s="1"/>
  <c r="C110"/>
  <c r="D110" s="1"/>
  <c r="F110" s="1"/>
  <c r="C102"/>
  <c r="D102" s="1"/>
  <c r="F102" s="1"/>
  <c r="C123"/>
  <c r="D123" s="1"/>
  <c r="F123" s="1"/>
  <c r="C131"/>
  <c r="D131" s="1"/>
  <c r="F131" s="1"/>
  <c r="C146"/>
  <c r="D146" s="1"/>
  <c r="F146" s="1"/>
  <c r="C142"/>
  <c r="D142" s="1"/>
  <c r="F142" s="1"/>
  <c r="C149"/>
  <c r="D149" s="1"/>
  <c r="F149" s="1"/>
  <c r="C160"/>
  <c r="D160" s="1"/>
  <c r="F160" s="1"/>
  <c r="C178"/>
  <c r="D178" s="1"/>
  <c r="F178" s="1"/>
  <c r="C170"/>
  <c r="D170" s="1"/>
  <c r="F170" s="1"/>
  <c r="C189"/>
  <c r="D189" s="1"/>
  <c r="F189" s="1"/>
  <c r="C190"/>
  <c r="D190" s="1"/>
  <c r="F190" s="1"/>
  <c r="C208"/>
  <c r="D208" s="1"/>
  <c r="F208" s="1"/>
  <c r="C222"/>
  <c r="D222" s="1"/>
  <c r="F222" s="1"/>
  <c r="C233"/>
  <c r="D233" s="1"/>
  <c r="F233" s="1"/>
  <c r="C263"/>
  <c r="D263" s="1"/>
  <c r="F263" s="1"/>
  <c r="C255"/>
  <c r="D255" s="1"/>
  <c r="F255" s="1"/>
  <c r="C270"/>
  <c r="D270" s="1"/>
  <c r="F270" s="1"/>
  <c r="C287"/>
  <c r="D287" s="1"/>
  <c r="F287" s="1"/>
  <c r="C279"/>
  <c r="D279" s="1"/>
  <c r="F279" s="1"/>
  <c r="C313"/>
  <c r="D313" s="1"/>
  <c r="F313" s="1"/>
  <c r="C301"/>
  <c r="D301" s="1"/>
  <c r="F301" s="1"/>
  <c r="C293"/>
  <c r="D293" s="1"/>
  <c r="F293" s="1"/>
  <c r="C325"/>
  <c r="D325" s="1"/>
  <c r="F325" s="1"/>
  <c r="C340"/>
  <c r="D340" s="1"/>
  <c r="F340" s="1"/>
  <c r="C336"/>
  <c r="D336" s="1"/>
  <c r="F336" s="1"/>
  <c r="C350"/>
  <c r="D350" s="1"/>
  <c r="F350" s="1"/>
  <c r="C346"/>
  <c r="D346" s="1"/>
  <c r="F346" s="1"/>
  <c r="C364"/>
  <c r="D364" s="1"/>
  <c r="F364" s="1"/>
  <c r="C360"/>
  <c r="D360" s="1"/>
  <c r="F360" s="1"/>
  <c r="C367"/>
  <c r="D367" s="1"/>
  <c r="F367" s="1"/>
  <c r="C374"/>
  <c r="D374" s="1"/>
  <c r="F374" s="1"/>
  <c r="C354"/>
  <c r="D354" s="1"/>
  <c r="F354" s="1"/>
  <c r="C58"/>
  <c r="D58" s="1"/>
  <c r="F58" s="1"/>
  <c r="C72"/>
  <c r="D72" s="1"/>
  <c r="F72" s="1"/>
  <c r="C68"/>
  <c r="D68" s="1"/>
  <c r="F68" s="1"/>
  <c r="C64"/>
  <c r="D64" s="1"/>
  <c r="F64" s="1"/>
  <c r="C82"/>
  <c r="D82" s="1"/>
  <c r="F82" s="1"/>
  <c r="C86"/>
  <c r="D86" s="1"/>
  <c r="F86" s="1"/>
  <c r="C91"/>
  <c r="D91" s="1"/>
  <c r="F91" s="1"/>
  <c r="C96"/>
  <c r="D96" s="1"/>
  <c r="F96" s="1"/>
  <c r="C92"/>
  <c r="D92" s="1"/>
  <c r="F92" s="1"/>
  <c r="C111"/>
  <c r="D111" s="1"/>
  <c r="F111" s="1"/>
  <c r="C107"/>
  <c r="D107" s="1"/>
  <c r="F107" s="1"/>
  <c r="C103"/>
  <c r="D103" s="1"/>
  <c r="F103" s="1"/>
  <c r="C128"/>
  <c r="D128" s="1"/>
  <c r="F128" s="1"/>
  <c r="C124"/>
  <c r="D124" s="1"/>
  <c r="F124" s="1"/>
  <c r="C120"/>
  <c r="D120" s="1"/>
  <c r="F120" s="1"/>
  <c r="C116"/>
  <c r="D116" s="1"/>
  <c r="F116" s="1"/>
  <c r="C135"/>
  <c r="D135" s="1"/>
  <c r="F135" s="1"/>
  <c r="C139"/>
  <c r="D139" s="1"/>
  <c r="F139" s="1"/>
  <c r="C143"/>
  <c r="D143" s="1"/>
  <c r="F143" s="1"/>
  <c r="C148"/>
  <c r="D148" s="1"/>
  <c r="F148" s="1"/>
  <c r="C150"/>
  <c r="D150" s="1"/>
  <c r="F150" s="1"/>
  <c r="C165"/>
  <c r="D165" s="1"/>
  <c r="F165" s="1"/>
  <c r="C161"/>
  <c r="D161" s="1"/>
  <c r="F161" s="1"/>
  <c r="C157"/>
  <c r="D157" s="1"/>
  <c r="F157" s="1"/>
  <c r="C179"/>
  <c r="D179" s="1"/>
  <c r="F179" s="1"/>
  <c r="C175"/>
  <c r="D175" s="1"/>
  <c r="F175" s="1"/>
  <c r="C171"/>
  <c r="D171" s="1"/>
  <c r="F171" s="1"/>
  <c r="C187"/>
  <c r="D187" s="1"/>
  <c r="F187" s="1"/>
  <c r="C183"/>
  <c r="D183" s="1"/>
  <c r="F183" s="1"/>
  <c r="C199"/>
  <c r="D199" s="1"/>
  <c r="F199" s="1"/>
  <c r="C195"/>
  <c r="D195" s="1"/>
  <c r="F195" s="1"/>
  <c r="C191"/>
  <c r="D191" s="1"/>
  <c r="F191" s="1"/>
  <c r="C213"/>
  <c r="D213" s="1"/>
  <c r="F213" s="1"/>
  <c r="C209"/>
  <c r="D209" s="1"/>
  <c r="F209" s="1"/>
  <c r="C205"/>
  <c r="D205" s="1"/>
  <c r="F205" s="1"/>
  <c r="C227"/>
  <c r="D227" s="1"/>
  <c r="F227" s="1"/>
  <c r="C223"/>
  <c r="D223" s="1"/>
  <c r="F223" s="1"/>
  <c r="C219"/>
  <c r="D219" s="1"/>
  <c r="F219" s="1"/>
  <c r="C238"/>
  <c r="D238" s="1"/>
  <c r="F238" s="1"/>
  <c r="C234"/>
  <c r="D234" s="1"/>
  <c r="F234" s="1"/>
  <c r="C240"/>
  <c r="D240" s="1"/>
  <c r="F240" s="1"/>
  <c r="C244"/>
  <c r="D244" s="1"/>
  <c r="F244" s="1"/>
  <c r="C249"/>
  <c r="D249" s="1"/>
  <c r="F249" s="1"/>
  <c r="C260"/>
  <c r="D260" s="1"/>
  <c r="F260" s="1"/>
  <c r="C256"/>
  <c r="D256" s="1"/>
  <c r="F256" s="1"/>
  <c r="C252"/>
  <c r="D252" s="1"/>
  <c r="F252" s="1"/>
  <c r="C271"/>
  <c r="D271" s="1"/>
  <c r="F271" s="1"/>
  <c r="C267"/>
  <c r="D267" s="1"/>
  <c r="F267" s="1"/>
  <c r="C288"/>
  <c r="D288" s="1"/>
  <c r="F288" s="1"/>
  <c r="C284"/>
  <c r="D284" s="1"/>
  <c r="F284" s="1"/>
  <c r="C280"/>
  <c r="D280" s="1"/>
  <c r="F280" s="1"/>
  <c r="C276"/>
  <c r="D276" s="1"/>
  <c r="F276" s="1"/>
  <c r="C314"/>
  <c r="D314" s="1"/>
  <c r="F314" s="1"/>
  <c r="C310"/>
  <c r="D310" s="1"/>
  <c r="F310" s="1"/>
  <c r="C306"/>
  <c r="D306" s="1"/>
  <c r="F306" s="1"/>
  <c r="C302"/>
  <c r="D302" s="1"/>
  <c r="F302" s="1"/>
  <c r="C298"/>
  <c r="D298" s="1"/>
  <c r="F298" s="1"/>
  <c r="C294"/>
  <c r="D294" s="1"/>
  <c r="F294" s="1"/>
  <c r="C330"/>
  <c r="D330" s="1"/>
  <c r="F330" s="1"/>
  <c r="C326"/>
  <c r="D326" s="1"/>
  <c r="F326" s="1"/>
  <c r="C322"/>
  <c r="D322" s="1"/>
  <c r="F322" s="1"/>
  <c r="C318"/>
  <c r="D318" s="1"/>
  <c r="F318" s="1"/>
  <c r="C341"/>
  <c r="D341" s="1"/>
  <c r="F341" s="1"/>
  <c r="C337"/>
  <c r="D337" s="1"/>
  <c r="F337" s="1"/>
  <c r="C333"/>
  <c r="D333" s="1"/>
  <c r="F333" s="1"/>
  <c r="C351"/>
  <c r="D351" s="1"/>
  <c r="F351" s="1"/>
  <c r="C347"/>
  <c r="D347" s="1"/>
  <c r="F347" s="1"/>
  <c r="C365"/>
  <c r="D365" s="1"/>
  <c r="F365" s="1"/>
  <c r="C361"/>
  <c r="D361" s="1"/>
  <c r="F361" s="1"/>
  <c r="C357"/>
  <c r="D357" s="1"/>
  <c r="F357" s="1"/>
  <c r="C375"/>
  <c r="D375" s="1"/>
  <c r="F375" s="1"/>
  <c r="C371"/>
  <c r="D371" s="1"/>
  <c r="F371" s="1"/>
  <c r="C57"/>
  <c r="D57" s="1"/>
  <c r="F57" s="1"/>
  <c r="C63"/>
  <c r="D63" s="1"/>
  <c r="F63" s="1"/>
  <c r="C70"/>
  <c r="D70" s="1"/>
  <c r="F70" s="1"/>
  <c r="C66"/>
  <c r="D66" s="1"/>
  <c r="F66" s="1"/>
  <c r="C78"/>
  <c r="D78" s="1"/>
  <c r="F78" s="1"/>
  <c r="C84"/>
  <c r="D84" s="1"/>
  <c r="F84" s="1"/>
  <c r="C113"/>
  <c r="D113" s="1"/>
  <c r="F113" s="1"/>
  <c r="C105"/>
  <c r="D105" s="1"/>
  <c r="F105" s="1"/>
  <c r="C118"/>
  <c r="D118" s="1"/>
  <c r="F118" s="1"/>
  <c r="C133"/>
  <c r="D133" s="1"/>
  <c r="F133" s="1"/>
  <c r="C145"/>
  <c r="D145" s="1"/>
  <c r="F145" s="1"/>
  <c r="C152"/>
  <c r="D152" s="1"/>
  <c r="F152" s="1"/>
  <c r="C155"/>
  <c r="D155" s="1"/>
  <c r="F155" s="1"/>
  <c r="C163"/>
  <c r="D163" s="1"/>
  <c r="F163" s="1"/>
  <c r="C159"/>
  <c r="D159" s="1"/>
  <c r="F159" s="1"/>
  <c r="C168"/>
  <c r="D168" s="1"/>
  <c r="F168" s="1"/>
  <c r="C177"/>
  <c r="D177" s="1"/>
  <c r="F177" s="1"/>
  <c r="C169"/>
  <c r="D169" s="1"/>
  <c r="F169" s="1"/>
  <c r="C185"/>
  <c r="D185" s="1"/>
  <c r="F185" s="1"/>
  <c r="C201"/>
  <c r="D201" s="1"/>
  <c r="F201" s="1"/>
  <c r="C197"/>
  <c r="D197" s="1"/>
  <c r="F197" s="1"/>
  <c r="C193"/>
  <c r="D193" s="1"/>
  <c r="F193" s="1"/>
  <c r="C203"/>
  <c r="D203" s="1"/>
  <c r="F203" s="1"/>
  <c r="C211"/>
  <c r="D211" s="1"/>
  <c r="F211" s="1"/>
  <c r="C207"/>
  <c r="D207" s="1"/>
  <c r="F207" s="1"/>
  <c r="C216"/>
  <c r="D216" s="1"/>
  <c r="F216" s="1"/>
  <c r="C225"/>
  <c r="D225" s="1"/>
  <c r="F225" s="1"/>
  <c r="C221"/>
  <c r="D221" s="1"/>
  <c r="F221" s="1"/>
  <c r="C217"/>
  <c r="D217" s="1"/>
  <c r="F217" s="1"/>
  <c r="C236"/>
  <c r="D236" s="1"/>
  <c r="F236" s="1"/>
  <c r="C232"/>
  <c r="D232" s="1"/>
  <c r="F232" s="1"/>
  <c r="C246"/>
  <c r="D246" s="1"/>
  <c r="F246" s="1"/>
  <c r="C242"/>
  <c r="D242" s="1"/>
  <c r="F242" s="1"/>
  <c r="C262"/>
  <c r="D262" s="1"/>
  <c r="F262" s="1"/>
  <c r="C258"/>
  <c r="D258" s="1"/>
  <c r="F258" s="1"/>
  <c r="C254"/>
  <c r="D254" s="1"/>
  <c r="F254" s="1"/>
  <c r="C250"/>
  <c r="D250" s="1"/>
  <c r="F250" s="1"/>
  <c r="C269"/>
  <c r="D269" s="1"/>
  <c r="F269" s="1"/>
  <c r="C273"/>
  <c r="D273" s="1"/>
  <c r="F273" s="1"/>
  <c r="C286"/>
  <c r="D286" s="1"/>
  <c r="F286" s="1"/>
  <c r="C282"/>
  <c r="D282" s="1"/>
  <c r="F282" s="1"/>
  <c r="C278"/>
  <c r="D278" s="1"/>
  <c r="F278" s="1"/>
  <c r="C274"/>
  <c r="D274" s="1"/>
  <c r="F274" s="1"/>
  <c r="C312"/>
  <c r="D312" s="1"/>
  <c r="F312" s="1"/>
  <c r="C308"/>
  <c r="D308" s="1"/>
  <c r="F308" s="1"/>
  <c r="C304"/>
  <c r="D304" s="1"/>
  <c r="F304" s="1"/>
  <c r="C300"/>
  <c r="D300" s="1"/>
  <c r="F300" s="1"/>
  <c r="C296"/>
  <c r="D296" s="1"/>
  <c r="F296" s="1"/>
  <c r="C292"/>
  <c r="D292" s="1"/>
  <c r="F292" s="1"/>
  <c r="C328"/>
  <c r="D328" s="1"/>
  <c r="F328" s="1"/>
  <c r="C324"/>
  <c r="D324" s="1"/>
  <c r="F324" s="1"/>
  <c r="C320"/>
  <c r="D320" s="1"/>
  <c r="F320" s="1"/>
  <c r="C332"/>
  <c r="D332" s="1"/>
  <c r="F332" s="1"/>
  <c r="C339"/>
  <c r="D339" s="1"/>
  <c r="F339" s="1"/>
  <c r="C335"/>
  <c r="D335" s="1"/>
  <c r="F335" s="1"/>
  <c r="C353"/>
  <c r="D353" s="1"/>
  <c r="F353" s="1"/>
  <c r="C349"/>
  <c r="D349" s="1"/>
  <c r="F349" s="1"/>
  <c r="C345"/>
  <c r="D345" s="1"/>
  <c r="F345" s="1"/>
  <c r="C363"/>
  <c r="D363" s="1"/>
  <c r="F363" s="1"/>
  <c r="C359"/>
  <c r="D359" s="1"/>
  <c r="F359" s="1"/>
  <c r="C377"/>
  <c r="D377" s="1"/>
  <c r="F377" s="1"/>
  <c r="C373"/>
  <c r="D373" s="1"/>
  <c r="F373" s="1"/>
  <c r="C369"/>
  <c r="D369" s="1"/>
  <c r="F369" s="1"/>
  <c r="C368"/>
  <c r="D368" s="1"/>
  <c r="F368" s="1"/>
  <c r="C61"/>
  <c r="D61" s="1"/>
  <c r="F61" s="1"/>
  <c r="C71"/>
  <c r="D71" s="1"/>
  <c r="F71" s="1"/>
  <c r="C74"/>
  <c r="D74" s="1"/>
  <c r="F74" s="1"/>
  <c r="C79"/>
  <c r="D79" s="1"/>
  <c r="F79" s="1"/>
  <c r="C85"/>
  <c r="D85" s="1"/>
  <c r="F85" s="1"/>
  <c r="C99"/>
  <c r="D99" s="1"/>
  <c r="F99" s="1"/>
  <c r="C101"/>
  <c r="D101" s="1"/>
  <c r="F101" s="1"/>
  <c r="C106"/>
  <c r="D106" s="1"/>
  <c r="F106" s="1"/>
  <c r="C127"/>
  <c r="D127" s="1"/>
  <c r="F127" s="1"/>
  <c r="C119"/>
  <c r="D119" s="1"/>
  <c r="F119" s="1"/>
  <c r="C134"/>
  <c r="D134" s="1"/>
  <c r="F134" s="1"/>
  <c r="C153"/>
  <c r="D153" s="1"/>
  <c r="F153" s="1"/>
  <c r="C164"/>
  <c r="D164" s="1"/>
  <c r="F164" s="1"/>
  <c r="C156"/>
  <c r="D156" s="1"/>
  <c r="F156" s="1"/>
  <c r="C174"/>
  <c r="D174" s="1"/>
  <c r="F174" s="1"/>
  <c r="C186"/>
  <c r="D186" s="1"/>
  <c r="F186" s="1"/>
  <c r="C198"/>
  <c r="D198" s="1"/>
  <c r="F198" s="1"/>
  <c r="C194"/>
  <c r="D194" s="1"/>
  <c r="F194" s="1"/>
  <c r="C212"/>
  <c r="D212" s="1"/>
  <c r="F212" s="1"/>
  <c r="C204"/>
  <c r="D204" s="1"/>
  <c r="F204" s="1"/>
  <c r="C226"/>
  <c r="D226" s="1"/>
  <c r="F226" s="1"/>
  <c r="C218"/>
  <c r="D218" s="1"/>
  <c r="F218" s="1"/>
  <c r="C237"/>
  <c r="D237" s="1"/>
  <c r="F237" s="1"/>
  <c r="C247"/>
  <c r="D247" s="1"/>
  <c r="F247" s="1"/>
  <c r="C243"/>
  <c r="D243" s="1"/>
  <c r="F243" s="1"/>
  <c r="C259"/>
  <c r="D259" s="1"/>
  <c r="F259" s="1"/>
  <c r="C251"/>
  <c r="D251" s="1"/>
  <c r="F251" s="1"/>
  <c r="C266"/>
  <c r="D266" s="1"/>
  <c r="F266" s="1"/>
  <c r="C283"/>
  <c r="D283" s="1"/>
  <c r="F283" s="1"/>
  <c r="C275"/>
  <c r="D275" s="1"/>
  <c r="F275" s="1"/>
  <c r="C309"/>
  <c r="D309" s="1"/>
  <c r="F309" s="1"/>
  <c r="C305"/>
  <c r="D305" s="1"/>
  <c r="F305" s="1"/>
  <c r="C297"/>
  <c r="D297" s="1"/>
  <c r="F297" s="1"/>
  <c r="C329"/>
  <c r="D329" s="1"/>
  <c r="F329" s="1"/>
  <c r="C321"/>
  <c r="D321" s="1"/>
  <c r="F321" s="1"/>
  <c r="C317"/>
  <c r="D317" s="1"/>
  <c r="F317" s="1"/>
  <c r="C344"/>
  <c r="D344" s="1"/>
  <c r="F344" s="1"/>
  <c r="C370"/>
  <c r="D370" s="1"/>
  <c r="F370" s="1"/>
  <c r="C59"/>
  <c r="D59" s="1"/>
  <c r="F59" s="1"/>
  <c r="C73"/>
  <c r="D73" s="1"/>
  <c r="F73" s="1"/>
  <c r="C69"/>
  <c r="D69" s="1"/>
  <c r="F69" s="1"/>
  <c r="C65"/>
  <c r="D65" s="1"/>
  <c r="F65" s="1"/>
  <c r="C76"/>
  <c r="D76" s="1"/>
  <c r="F76" s="1"/>
  <c r="C77"/>
  <c r="D77" s="1"/>
  <c r="F77" s="1"/>
  <c r="C87"/>
  <c r="D87" s="1"/>
  <c r="F87" s="1"/>
  <c r="C83"/>
  <c r="D83" s="1"/>
  <c r="F83" s="1"/>
  <c r="C97"/>
  <c r="D97" s="1"/>
  <c r="F97" s="1"/>
  <c r="C93"/>
  <c r="D93" s="1"/>
  <c r="F93" s="1"/>
  <c r="C112"/>
  <c r="D112" s="1"/>
  <c r="F112" s="1"/>
  <c r="C108"/>
  <c r="D108" s="1"/>
  <c r="F108" s="1"/>
  <c r="C104"/>
  <c r="D104" s="1"/>
  <c r="F104" s="1"/>
  <c r="C129"/>
  <c r="D129" s="1"/>
  <c r="F129" s="1"/>
  <c r="C125"/>
  <c r="D125" s="1"/>
  <c r="F125" s="1"/>
  <c r="C121"/>
  <c r="D121" s="1"/>
  <c r="F121" s="1"/>
  <c r="C117"/>
  <c r="D117" s="1"/>
  <c r="F117" s="1"/>
  <c r="C136"/>
  <c r="D136" s="1"/>
  <c r="F136" s="1"/>
  <c r="C132"/>
  <c r="D132" s="1"/>
  <c r="F132" s="1"/>
  <c r="C144"/>
  <c r="D144" s="1"/>
  <c r="F144" s="1"/>
  <c r="C140"/>
  <c r="D140" s="1"/>
  <c r="F140" s="1"/>
  <c r="C151"/>
  <c r="D151" s="1"/>
  <c r="F151" s="1"/>
  <c r="C166"/>
  <c r="D166" s="1"/>
  <c r="F166" s="1"/>
  <c r="C162"/>
  <c r="D162" s="1"/>
  <c r="F162" s="1"/>
  <c r="C158"/>
  <c r="D158" s="1"/>
  <c r="F158" s="1"/>
  <c r="C180"/>
  <c r="D180" s="1"/>
  <c r="F180" s="1"/>
  <c r="C176"/>
  <c r="D176" s="1"/>
  <c r="F176" s="1"/>
  <c r="C172"/>
  <c r="D172" s="1"/>
  <c r="F172" s="1"/>
  <c r="C182"/>
  <c r="D182" s="1"/>
  <c r="F182" s="1"/>
  <c r="C184"/>
  <c r="D184" s="1"/>
  <c r="F184" s="1"/>
  <c r="C200"/>
  <c r="D200" s="1"/>
  <c r="F200" s="1"/>
  <c r="C196"/>
  <c r="D196" s="1"/>
  <c r="F196" s="1"/>
  <c r="C192"/>
  <c r="D192" s="1"/>
  <c r="F192" s="1"/>
  <c r="C214"/>
  <c r="D214" s="1"/>
  <c r="F214" s="1"/>
  <c r="C210"/>
  <c r="D210" s="1"/>
  <c r="F210" s="1"/>
  <c r="C206"/>
  <c r="D206" s="1"/>
  <c r="F206" s="1"/>
  <c r="C228"/>
  <c r="D228" s="1"/>
  <c r="F228" s="1"/>
  <c r="C224"/>
  <c r="D224" s="1"/>
  <c r="F224" s="1"/>
  <c r="C220"/>
  <c r="D220" s="1"/>
  <c r="F220" s="1"/>
  <c r="C230"/>
  <c r="D230" s="1"/>
  <c r="F230" s="1"/>
  <c r="C235"/>
  <c r="D235" s="1"/>
  <c r="F235" s="1"/>
  <c r="C231"/>
  <c r="D231" s="1"/>
  <c r="F231" s="1"/>
  <c r="C245"/>
  <c r="D245" s="1"/>
  <c r="F245" s="1"/>
  <c r="C241"/>
  <c r="D241" s="1"/>
  <c r="F241" s="1"/>
  <c r="C261"/>
  <c r="D261" s="1"/>
  <c r="F261" s="1"/>
  <c r="C257"/>
  <c r="D257" s="1"/>
  <c r="F257" s="1"/>
  <c r="C253"/>
  <c r="D253" s="1"/>
  <c r="F253" s="1"/>
  <c r="C265"/>
  <c r="D265" s="1"/>
  <c r="F265" s="1"/>
  <c r="C268"/>
  <c r="D268" s="1"/>
  <c r="F268" s="1"/>
  <c r="C289"/>
  <c r="D289" s="1"/>
  <c r="F289" s="1"/>
  <c r="C285"/>
  <c r="D285" s="1"/>
  <c r="F285" s="1"/>
  <c r="C281"/>
  <c r="D281" s="1"/>
  <c r="F281" s="1"/>
  <c r="C277"/>
  <c r="D277" s="1"/>
  <c r="F277" s="1"/>
  <c r="C291"/>
  <c r="D291" s="1"/>
  <c r="F291" s="1"/>
  <c r="C311"/>
  <c r="D311" s="1"/>
  <c r="F311" s="1"/>
  <c r="C307"/>
  <c r="D307" s="1"/>
  <c r="F307" s="1"/>
  <c r="C303"/>
  <c r="D303" s="1"/>
  <c r="F303" s="1"/>
  <c r="C299"/>
  <c r="D299" s="1"/>
  <c r="F299" s="1"/>
  <c r="C295"/>
  <c r="D295" s="1"/>
  <c r="F295" s="1"/>
  <c r="C316"/>
  <c r="D316" s="1"/>
  <c r="F316" s="1"/>
  <c r="C327"/>
  <c r="D327" s="1"/>
  <c r="F327" s="1"/>
  <c r="C323"/>
  <c r="D323" s="1"/>
  <c r="F323" s="1"/>
  <c r="C319"/>
  <c r="D319" s="1"/>
  <c r="F319" s="1"/>
  <c r="C342"/>
  <c r="D342" s="1"/>
  <c r="F342" s="1"/>
  <c r="C338"/>
  <c r="D338" s="1"/>
  <c r="F338" s="1"/>
  <c r="C334"/>
  <c r="D334" s="1"/>
  <c r="F334" s="1"/>
  <c r="C352"/>
  <c r="D352" s="1"/>
  <c r="F352" s="1"/>
  <c r="C348"/>
  <c r="D348" s="1"/>
  <c r="F348" s="1"/>
  <c r="C356"/>
  <c r="D356" s="1"/>
  <c r="F356" s="1"/>
  <c r="C362"/>
  <c r="D362" s="1"/>
  <c r="F362" s="1"/>
  <c r="C358"/>
  <c r="D358" s="1"/>
  <c r="F358" s="1"/>
  <c r="C376"/>
  <c r="D376" s="1"/>
  <c r="F376" s="1"/>
  <c r="C372"/>
  <c r="D372" s="1"/>
  <c r="F372" s="1"/>
  <c r="C378"/>
  <c r="D378" s="1"/>
  <c r="F378" s="1"/>
  <c r="C25"/>
  <c r="D25" s="1"/>
  <c r="F25" s="1"/>
  <c r="C20"/>
  <c r="D20" s="1"/>
  <c r="F20" s="1"/>
  <c r="C23"/>
  <c r="D23" s="1"/>
  <c r="F23" s="1"/>
  <c r="C26"/>
  <c r="D26" s="1"/>
  <c r="F26" s="1"/>
  <c r="C24"/>
  <c r="D24" s="1"/>
  <c r="F24" s="1"/>
  <c r="C19"/>
  <c r="D19" s="1"/>
  <c r="F19" s="1"/>
  <c r="C18"/>
  <c r="D18" s="1"/>
  <c r="F18" s="1"/>
  <c r="C21"/>
  <c r="D21" s="1"/>
  <c r="F21" s="1"/>
  <c r="C22"/>
  <c r="D22" s="1"/>
  <c r="F22" s="1"/>
  <c r="C28" l="1"/>
  <c r="D28" s="1"/>
  <c r="F28" s="1"/>
  <c r="C7"/>
  <c r="D7" s="1"/>
  <c r="F7" s="1"/>
  <c r="C29"/>
  <c r="D29" s="1"/>
  <c r="F29" s="1"/>
  <c r="C30"/>
  <c r="D30" s="1"/>
  <c r="F30" s="1"/>
  <c r="C31"/>
  <c r="D31" s="1"/>
  <c r="F31" s="1"/>
  <c r="C32"/>
  <c r="D32" s="1"/>
  <c r="F32" s="1"/>
  <c r="C33"/>
  <c r="D33" s="1"/>
  <c r="F33" s="1"/>
  <c r="C34"/>
  <c r="D34" s="1"/>
  <c r="F34" s="1"/>
  <c r="C35"/>
  <c r="D35" s="1"/>
  <c r="F35" s="1"/>
  <c r="C36"/>
  <c r="D36" s="1"/>
  <c r="F36" s="1"/>
  <c r="C37"/>
  <c r="D37" s="1"/>
  <c r="F37" s="1"/>
  <c r="C38"/>
  <c r="D38" s="1"/>
  <c r="F38" s="1"/>
  <c r="C39"/>
  <c r="D39" s="1"/>
  <c r="F39" s="1"/>
  <c r="C40"/>
  <c r="D40" s="1"/>
  <c r="F40" s="1"/>
  <c r="C41"/>
  <c r="D41" s="1"/>
  <c r="F41" s="1"/>
  <c r="C42"/>
  <c r="D42" s="1"/>
  <c r="F42" s="1"/>
  <c r="C43"/>
  <c r="D43" s="1"/>
  <c r="F43" s="1"/>
  <c r="C44"/>
  <c r="D44" s="1"/>
  <c r="F44" s="1"/>
  <c r="C45"/>
  <c r="D45" s="1"/>
  <c r="F45" s="1"/>
  <c r="C46"/>
  <c r="D46" s="1"/>
  <c r="F46" s="1"/>
  <c r="C47"/>
  <c r="D47" s="1"/>
  <c r="F47" s="1"/>
  <c r="C48"/>
  <c r="D48" s="1"/>
  <c r="F48" s="1"/>
  <c r="C49"/>
  <c r="D49" s="1"/>
  <c r="F49" s="1"/>
  <c r="C50"/>
  <c r="D50" s="1"/>
  <c r="F50" s="1"/>
  <c r="C51"/>
  <c r="D51" s="1"/>
  <c r="F51" s="1"/>
  <c r="C52"/>
  <c r="D52" s="1"/>
  <c r="F52" s="1"/>
  <c r="C53"/>
  <c r="D53" s="1"/>
  <c r="F53" s="1"/>
  <c r="C54"/>
  <c r="D54" s="1"/>
  <c r="F54" s="1"/>
  <c r="C8"/>
  <c r="D8" s="1"/>
  <c r="F8" s="1"/>
  <c r="C9"/>
  <c r="D9" s="1"/>
  <c r="F9" s="1"/>
  <c r="C10"/>
  <c r="D10" s="1"/>
  <c r="F10" s="1"/>
  <c r="C11"/>
  <c r="D11" s="1"/>
  <c r="F11" s="1"/>
  <c r="C12"/>
  <c r="D12" s="1"/>
  <c r="F12" s="1"/>
  <c r="C13"/>
  <c r="D13" s="1"/>
  <c r="F13" s="1"/>
  <c r="C14"/>
  <c r="D14" s="1"/>
  <c r="F14" s="1"/>
  <c r="C15"/>
  <c r="D15" s="1"/>
  <c r="F15" s="1"/>
  <c r="C16"/>
  <c r="D16" s="1"/>
  <c r="F16" s="1"/>
  <c r="F19" i="7"/>
  <c r="F29"/>
  <c r="F8"/>
  <c r="E19"/>
  <c r="E8"/>
  <c r="E29"/>
  <c r="E57"/>
  <c r="F57"/>
  <c r="F381" l="1"/>
  <c r="O57"/>
  <c r="O8"/>
  <c r="B58" i="8"/>
  <c r="B53"/>
  <c r="B29"/>
  <c r="B50"/>
  <c r="B42"/>
  <c r="B48"/>
  <c r="B43"/>
  <c r="B35"/>
  <c r="B31"/>
  <c r="B14"/>
  <c r="B11"/>
  <c r="B15"/>
  <c r="E381" i="7"/>
  <c r="B13" i="8"/>
  <c r="B9"/>
  <c r="B39"/>
  <c r="B47"/>
  <c r="B51"/>
  <c r="B10"/>
  <c r="B8"/>
  <c r="B30"/>
  <c r="B34"/>
  <c r="B38"/>
  <c r="B46"/>
  <c r="B54"/>
  <c r="B60"/>
  <c r="B63"/>
  <c r="B65"/>
  <c r="B67"/>
  <c r="B69"/>
  <c r="B71"/>
  <c r="B73"/>
  <c r="B76"/>
  <c r="B78"/>
  <c r="B83"/>
  <c r="B85"/>
  <c r="B87"/>
  <c r="B89"/>
  <c r="B92"/>
  <c r="B94"/>
  <c r="B96"/>
  <c r="B98"/>
  <c r="B101"/>
  <c r="B103"/>
  <c r="B105"/>
  <c r="B107"/>
  <c r="B109"/>
  <c r="B111"/>
  <c r="B113"/>
  <c r="B116"/>
  <c r="B118"/>
  <c r="B120"/>
  <c r="B122"/>
  <c r="B124"/>
  <c r="B126"/>
  <c r="B128"/>
  <c r="B131"/>
  <c r="B133"/>
  <c r="B135"/>
  <c r="B137"/>
  <c r="B140"/>
  <c r="B142"/>
  <c r="B144"/>
  <c r="B146"/>
  <c r="B149"/>
  <c r="B151"/>
  <c r="B153"/>
  <c r="B156"/>
  <c r="B158"/>
  <c r="B160"/>
  <c r="B162"/>
  <c r="B164"/>
  <c r="B166"/>
  <c r="B169"/>
  <c r="B171"/>
  <c r="B173"/>
  <c r="B175"/>
  <c r="B177"/>
  <c r="B179"/>
  <c r="B182"/>
  <c r="B184"/>
  <c r="B186"/>
  <c r="B189"/>
  <c r="B191"/>
  <c r="B193"/>
  <c r="B195"/>
  <c r="B197"/>
  <c r="B199"/>
  <c r="B201"/>
  <c r="B204"/>
  <c r="B206"/>
  <c r="B208"/>
  <c r="B210"/>
  <c r="B212"/>
  <c r="B214"/>
  <c r="B217"/>
  <c r="B219"/>
  <c r="B221"/>
  <c r="B223"/>
  <c r="B225"/>
  <c r="B227"/>
  <c r="B230"/>
  <c r="B232"/>
  <c r="B234"/>
  <c r="B236"/>
  <c r="B238"/>
  <c r="B241"/>
  <c r="B243"/>
  <c r="B245"/>
  <c r="B247"/>
  <c r="B250"/>
  <c r="B252"/>
  <c r="B254"/>
  <c r="B256"/>
  <c r="B258"/>
  <c r="B260"/>
  <c r="B262"/>
  <c r="B265"/>
  <c r="B267"/>
  <c r="B269"/>
  <c r="B271"/>
  <c r="B274"/>
  <c r="B276"/>
  <c r="B278"/>
  <c r="B280"/>
  <c r="B282"/>
  <c r="B284"/>
  <c r="B286"/>
  <c r="B288"/>
  <c r="B291"/>
  <c r="B293"/>
  <c r="B295"/>
  <c r="B297"/>
  <c r="B299"/>
  <c r="B301"/>
  <c r="B303"/>
  <c r="B305"/>
  <c r="B307"/>
  <c r="B309"/>
  <c r="B311"/>
  <c r="B313"/>
  <c r="B316"/>
  <c r="B318"/>
  <c r="B320"/>
  <c r="B322"/>
  <c r="B324"/>
  <c r="B326"/>
  <c r="B328"/>
  <c r="B330"/>
  <c r="B333"/>
  <c r="B335"/>
  <c r="B337"/>
  <c r="B339"/>
  <c r="B341"/>
  <c r="B344"/>
  <c r="B346"/>
  <c r="B348"/>
  <c r="B350"/>
  <c r="B352"/>
  <c r="B354"/>
  <c r="B357"/>
  <c r="B359"/>
  <c r="B361"/>
  <c r="B363"/>
  <c r="B365"/>
  <c r="B368"/>
  <c r="B370"/>
  <c r="B373"/>
  <c r="B375"/>
  <c r="B377"/>
  <c r="B59"/>
  <c r="B61"/>
  <c r="B64"/>
  <c r="B66"/>
  <c r="B68"/>
  <c r="B70"/>
  <c r="B72"/>
  <c r="B74"/>
  <c r="B77"/>
  <c r="B79"/>
  <c r="B82"/>
  <c r="B84"/>
  <c r="B86"/>
  <c r="B88"/>
  <c r="B91"/>
  <c r="B93"/>
  <c r="B95"/>
  <c r="B97"/>
  <c r="B99"/>
  <c r="B102"/>
  <c r="B104"/>
  <c r="B106"/>
  <c r="B108"/>
  <c r="B110"/>
  <c r="B112"/>
  <c r="B115"/>
  <c r="B117"/>
  <c r="B119"/>
  <c r="B121"/>
  <c r="B123"/>
  <c r="B125"/>
  <c r="B127"/>
  <c r="B129"/>
  <c r="B132"/>
  <c r="B134"/>
  <c r="B136"/>
  <c r="B139"/>
  <c r="B141"/>
  <c r="B143"/>
  <c r="B145"/>
  <c r="B148"/>
  <c r="B150"/>
  <c r="B152"/>
  <c r="B155"/>
  <c r="B157"/>
  <c r="B159"/>
  <c r="B161"/>
  <c r="B163"/>
  <c r="B165"/>
  <c r="B168"/>
  <c r="B170"/>
  <c r="B172"/>
  <c r="B174"/>
  <c r="B176"/>
  <c r="B178"/>
  <c r="B180"/>
  <c r="B183"/>
  <c r="B185"/>
  <c r="B187"/>
  <c r="B190"/>
  <c r="B192"/>
  <c r="B194"/>
  <c r="B196"/>
  <c r="B198"/>
  <c r="B200"/>
  <c r="B203"/>
  <c r="B205"/>
  <c r="B207"/>
  <c r="B209"/>
  <c r="B211"/>
  <c r="B213"/>
  <c r="B216"/>
  <c r="B218"/>
  <c r="B220"/>
  <c r="B222"/>
  <c r="B224"/>
  <c r="B226"/>
  <c r="B228"/>
  <c r="B231"/>
  <c r="B233"/>
  <c r="B235"/>
  <c r="B237"/>
  <c r="B240"/>
  <c r="B242"/>
  <c r="B244"/>
  <c r="B246"/>
  <c r="B249"/>
  <c r="B251"/>
  <c r="B253"/>
  <c r="B255"/>
  <c r="B257"/>
  <c r="B259"/>
  <c r="B261"/>
  <c r="B263"/>
  <c r="B266"/>
  <c r="B268"/>
  <c r="B270"/>
  <c r="B273"/>
  <c r="B275"/>
  <c r="B277"/>
  <c r="B279"/>
  <c r="B281"/>
  <c r="B283"/>
  <c r="B285"/>
  <c r="B287"/>
  <c r="B289"/>
  <c r="B292"/>
  <c r="B294"/>
  <c r="B296"/>
  <c r="B298"/>
  <c r="B300"/>
  <c r="B302"/>
  <c r="B304"/>
  <c r="B306"/>
  <c r="B308"/>
  <c r="B310"/>
  <c r="B312"/>
  <c r="B314"/>
  <c r="B317"/>
  <c r="B319"/>
  <c r="B321"/>
  <c r="B323"/>
  <c r="B325"/>
  <c r="B327"/>
  <c r="B329"/>
  <c r="B332"/>
  <c r="B334"/>
  <c r="B336"/>
  <c r="B338"/>
  <c r="B340"/>
  <c r="B342"/>
  <c r="B345"/>
  <c r="B347"/>
  <c r="B349"/>
  <c r="B351"/>
  <c r="B353"/>
  <c r="B356"/>
  <c r="B358"/>
  <c r="B360"/>
  <c r="B362"/>
  <c r="B364"/>
  <c r="B367"/>
  <c r="B369"/>
  <c r="B372"/>
  <c r="B374"/>
  <c r="B376"/>
  <c r="B378"/>
  <c r="B371"/>
  <c r="G29" i="7"/>
  <c r="B32" i="8"/>
  <c r="B36"/>
  <c r="B40"/>
  <c r="B44"/>
  <c r="B52"/>
  <c r="B33"/>
  <c r="B37"/>
  <c r="B41"/>
  <c r="B45"/>
  <c r="B49"/>
  <c r="B19"/>
  <c r="B21"/>
  <c r="B23"/>
  <c r="B25"/>
  <c r="G19" i="7"/>
  <c r="B20" i="8"/>
  <c r="B22"/>
  <c r="B24"/>
  <c r="B26"/>
  <c r="B12"/>
  <c r="B16"/>
  <c r="O29" i="7" l="1"/>
  <c r="O19"/>
  <c r="G8"/>
  <c r="G57"/>
  <c r="G381" s="1"/>
  <c r="B57" i="8"/>
  <c r="E55" s="1"/>
  <c r="H57" i="7"/>
  <c r="B55" i="8" s="1"/>
  <c r="H29" i="7"/>
  <c r="B27" i="8" s="1"/>
  <c r="B28"/>
  <c r="B18"/>
  <c r="H19" i="7"/>
  <c r="B7" i="8"/>
  <c r="H8" i="7"/>
  <c r="B6" i="8" s="1"/>
  <c r="O381" i="7" l="1"/>
  <c r="E17" i="8"/>
  <c r="H381" i="7"/>
  <c r="E27" i="8"/>
  <c r="B17"/>
  <c r="B379" s="1"/>
  <c r="E6"/>
  <c r="E379" l="1"/>
</calcChain>
</file>

<file path=xl/sharedStrings.xml><?xml version="1.0" encoding="utf-8"?>
<sst xmlns="http://schemas.openxmlformats.org/spreadsheetml/2006/main" count="791" uniqueCount="408">
  <si>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</si>
  <si>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</si>
  <si>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</si>
  <si>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</si>
  <si>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</si>
  <si>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</si>
  <si>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</si>
  <si>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</si>
  <si>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</si>
  <si>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</si>
  <si>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</si>
  <si>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</si>
  <si>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</si>
  <si>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</si>
  <si>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</si>
  <si>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</si>
  <si>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</si>
  <si>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</si>
  <si>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</si>
  <si>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</si>
  <si>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</si>
  <si>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</si>
  <si>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</si>
  <si>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</si>
  <si>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</si>
  <si>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</si>
  <si>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</si>
  <si>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</si>
  <si>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</si>
  <si>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</si>
  <si>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</si>
  <si>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</si>
  <si>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</si>
  <si>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</si>
  <si>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</si>
  <si>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</si>
  <si>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</si>
  <si>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</si>
  <si>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</si>
  <si>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</si>
  <si>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</si>
  <si>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</si>
  <si>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</si>
  <si>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</si>
  <si>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</si>
  <si>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</si>
  <si>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</si>
  <si>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</si>
  <si>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</si>
  <si>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</si>
  <si>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</si>
  <si>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</si>
  <si>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</si>
  <si>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</si>
  <si>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</si>
  <si>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</si>
  <si>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</si>
  <si>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</si>
  <si>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</si>
  <si>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</si>
  <si>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</si>
  <si>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</si>
  <si>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</si>
  <si>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</si>
  <si>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</si>
  <si>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</si>
  <si>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</si>
  <si>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</si>
  <si>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</si>
  <si>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</si>
  <si>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</si>
  <si>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</si>
  <si>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</si>
  <si>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</si>
  <si>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</si>
  <si>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</si>
  <si>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</si>
  <si>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</si>
  <si>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</si>
  <si>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</si>
  <si>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</si>
  <si>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</si>
  <si>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</si>
  <si>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</si>
  <si>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</si>
  <si>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</si>
  <si>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</si>
  <si>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</si>
  <si>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</si>
  <si>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</si>
  <si>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</si>
  <si>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</si>
  <si>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</si>
  <si>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</si>
  <si>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</si>
  <si>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</si>
  <si>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</si>
  <si>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</si>
  <si>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</si>
  <si>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</si>
  <si>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</si>
  <si>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</si>
  <si>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</si>
  <si>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</si>
  <si>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</si>
  <si>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</si>
  <si>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</si>
  <si>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</si>
  <si>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</si>
  <si>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</si>
  <si>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</si>
  <si>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</si>
  <si>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</si>
  <si>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</si>
  <si>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</si>
  <si>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</si>
  <si>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</si>
  <si>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</si>
  <si>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</si>
  <si>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</si>
  <si>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</si>
  <si>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</si>
  <si>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</si>
  <si>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</si>
  <si>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</si>
  <si>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</si>
  <si>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</si>
  <si>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</si>
  <si>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</si>
  <si>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</si>
  <si>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</si>
  <si>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</si>
  <si>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</si>
  <si>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</si>
  <si>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</si>
  <si>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</si>
  <si>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</si>
  <si>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</si>
  <si>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</si>
  <si>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</si>
  <si>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</si>
  <si>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</si>
  <si>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</si>
  <si>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</si>
  <si>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</si>
  <si>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</si>
  <si>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</si>
  <si>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</si>
  <si>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</si>
  <si>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</si>
  <si>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</si>
  <si>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</si>
  <si>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</si>
  <si>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</si>
  <si>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</si>
  <si>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</si>
  <si>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</si>
  <si>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</si>
  <si>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</si>
  <si>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</si>
  <si>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</si>
  <si>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</si>
  <si>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</si>
  <si>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</si>
  <si>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</si>
  <si>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</si>
  <si>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</si>
  <si>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</si>
  <si>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</si>
  <si>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</si>
  <si>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</si>
  <si>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</si>
  <si>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</si>
  <si>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</si>
  <si>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</si>
  <si>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</si>
  <si>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</si>
  <si>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</si>
  <si>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</si>
  <si>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</si>
  <si>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</si>
  <si>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</si>
  <si>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</si>
  <si>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</si>
  <si>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</si>
  <si>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</si>
  <si>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</si>
  <si>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</si>
  <si>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</si>
  <si>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</si>
  <si>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</si>
  <si>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</si>
  <si>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</si>
  <si>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</si>
  <si>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</si>
  <si>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</si>
  <si>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</si>
  <si>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</si>
  <si>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</si>
  <si>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</si>
  <si>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</si>
  <si>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</si>
  <si>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</si>
  <si>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</si>
  <si>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</si>
  <si>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</si>
  <si>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</si>
  <si>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</si>
  <si>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</si>
  <si>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</si>
  <si>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</si>
  <si>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</si>
  <si>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</si>
  <si>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</si>
  <si>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</si>
  <si>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</si>
  <si>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</si>
  <si>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</si>
  <si>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</si>
  <si>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</si>
  <si>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</si>
  <si>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</si>
  <si>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</si>
  <si>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</si>
  <si>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</si>
  <si>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</si>
  <si>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</si>
  <si>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</si>
  <si>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</si>
  <si>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</si>
  <si>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</si>
  <si>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</si>
  <si>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</si>
  <si>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</si>
  <si>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</si>
  <si>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</si>
  <si>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</si>
  <si>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</si>
  <si>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</si>
  <si>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</si>
  <si>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</si>
  <si>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</si>
  <si>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</si>
  <si>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</si>
  <si>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</si>
  <si>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</si>
  <si>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</si>
  <si>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</si>
  <si>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</si>
  <si>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</si>
  <si>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</si>
  <si>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</si>
  <si>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</si>
  <si>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</si>
  <si>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</si>
  <si>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</si>
  <si>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</si>
  <si>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</si>
  <si>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</si>
  <si>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</si>
  <si>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</si>
  <si>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</si>
  <si>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</si>
  <si>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</si>
  <si>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</si>
  <si>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</si>
  <si>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</si>
  <si>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</si>
  <si>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</si>
  <si>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</si>
  <si>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</si>
  <si>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</si>
  <si>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</si>
  <si>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</si>
  <si>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</si>
  <si>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</si>
  <si>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</si>
  <si>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</si>
  <si>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</si>
  <si>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</si>
  <si>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</si>
  <si>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</si>
  <si>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</si>
  <si>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</si>
  <si>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</si>
  <si>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</si>
  <si>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</si>
  <si>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</si>
  <si>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</si>
  <si>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</si>
  <si>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</si>
  <si>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</si>
  <si>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</si>
  <si>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</si>
  <si>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</si>
  <si>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</si>
  <si>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</si>
  <si>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</si>
  <si>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</si>
  <si>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</si>
  <si>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</si>
  <si>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</si>
  <si>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</si>
  <si>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</si>
  <si>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</si>
  <si>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</si>
  <si>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</si>
  <si>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</si>
  <si>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</si>
  <si>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</si>
  <si>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</si>
  <si>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</si>
  <si>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</si>
  <si>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</si>
  <si>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</si>
  <si>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</si>
  <si>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</si>
  <si>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</si>
  <si>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</si>
  <si>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</si>
  <si>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</si>
  <si>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</si>
  <si>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</si>
  <si>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</si>
  <si>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</si>
  <si>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</si>
  <si>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</si>
  <si>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</si>
  <si>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</si>
  <si>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</si>
  <si>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</si>
  <si>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</si>
  <si>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</si>
  <si>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</si>
  <si>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</si>
  <si>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</si>
  <si>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</si>
  <si>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</si>
  <si>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</si>
  <si>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</si>
  <si>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</si>
  <si>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</si>
  <si>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</si>
  <si>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</si>
  <si>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</si>
  <si>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</si>
  <si>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</si>
  <si>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</si>
  <si>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</si>
  <si>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</si>
  <si>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</si>
  <si>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</si>
  <si>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</si>
  <si>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</si>
  <si>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</si>
  <si>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</si>
  <si>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</si>
  <si>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</si>
  <si>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</si>
  <si>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</si>
  <si>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</si>
  <si>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ИТОГО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</si>
  <si>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</si>
  <si>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тыс. рублей</t>
  </si>
  <si>
    <t>Сводная оценка выполнения социально-экономических показателей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</si>
  <si>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</si>
  <si>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</si>
  <si>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</si>
  <si>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</si>
  <si>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</si>
  <si>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</si>
  <si>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</si>
  <si>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</si>
  <si>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</si>
  <si>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</si>
  <si>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Исполнение</t>
  </si>
  <si>
    <t>Городские округа (городской округ с внутригородским делением)</t>
  </si>
  <si>
    <t>Отсутствие просроченной кредиторской задолженности
 местного бюджета (консолидированного бюджета городского округа с внутригородским делением, консолидированного бюджета муниципального района) по состоянию на конец отчетного периода</t>
  </si>
  <si>
    <t>доля дотаций на выравнивание бюджетной обеспеченности в доходах бюджета (без учета субвенций) за 2018 год &gt; 20 %</t>
  </si>
  <si>
    <t>для всех поселений</t>
  </si>
  <si>
    <t>для муниципальных районов и городских округов (городских округов с внутригородским делением)</t>
  </si>
  <si>
    <t>для всех муниципальных образований</t>
  </si>
  <si>
    <r>
      <t>Соблюдение условий предоставления субсидий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</si>
  <si>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t xml:space="preserve">* </t>
  </si>
  <si>
    <t>+</t>
  </si>
  <si>
    <t>- условие предоставления субсидии не выполнено</t>
  </si>
  <si>
    <t>- на муниципальное образование распространяется соответствующее ограничение</t>
  </si>
  <si>
    <t>Годовое значение, тыс. рублей</t>
  </si>
  <si>
    <t>План распределения за период, тыс. рублей</t>
  </si>
  <si>
    <t>Распределение за отчетный период, тыс. рублей</t>
  </si>
  <si>
    <t>Отклонение от планируемого распределения, тыс. рублей</t>
  </si>
  <si>
    <t>Распределение за отчётный период с учетом выполнения условий предоставления субсидий, тыс. рублей</t>
  </si>
  <si>
    <t>За октябрь 2019 года</t>
  </si>
  <si>
    <t>6=5/11мес.</t>
  </si>
  <si>
    <t>7=4*6</t>
  </si>
  <si>
    <t>8=7-6</t>
  </si>
  <si>
    <t>муниципальный долг на 01.11.2019 &gt; 90% от утвержденного общего годового объема доходов без учета утвержденного объема безвозмездных поступлений</t>
  </si>
  <si>
    <t>непривлечение кредитов кредитных организаций в октябре 2019 года</t>
  </si>
  <si>
    <t>неувеличение объема муниципального долга в части кредитов кредитных организаций в октябре 2019 года</t>
  </si>
  <si>
    <t>Распределение за отчётный период с учетом корректировки, тыс. рублей</t>
  </si>
  <si>
    <t>10=8+9</t>
  </si>
  <si>
    <t>Корректировка распределения с учетом использования показателя "Эффективность муниципального земельного контроля" 
за 9 месяцев 2019 года, тыс. рублей</t>
  </si>
  <si>
    <t>Факторный анализ влияния отдельных показателей на итоговое распределение за октябрь 2019 года</t>
  </si>
  <si>
    <t>в том числе:</t>
  </si>
  <si>
    <t xml:space="preserve"> в пределах суммы, предусмотренной в областном бюджете</t>
  </si>
  <si>
    <t>сверх базового объема (на основании постановления Правительства Самарской области)</t>
  </si>
  <si>
    <t>Всего</t>
  </si>
  <si>
    <t xml:space="preserve"> + / -
(5)=(2)*(4)/(6)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</si>
</sst>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#,##0.000_ ;[Red]\-#,##0.000\ "/>
    <numFmt numFmtId="168" formatCode="#,##0.0_ ;[Red]\-#,##0.0\ "/>
    <numFmt numFmtId="169" formatCode="#,##0.00_ ;[Red]\-#,##0.00\ "/>
    <numFmt numFmtId="170" formatCode="#,##0_ ;[Red]\-#,##0\ "/>
  </numFmts>
  <fonts count="23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10"/>
      <color rgb="FFFF0000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87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5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6" fontId="16" fillId="12" borderId="3" xfId="0" applyNumberFormat="1" applyFont="1" applyFill="1" applyBorder="1" applyAlignment="1">
      <alignment vertical="center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167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/>
    </xf>
    <xf numFmtId="169" fontId="17" fillId="0" borderId="3" xfId="0" applyNumberFormat="1" applyFont="1" applyBorder="1" applyAlignment="1">
      <alignment horizontal="center"/>
    </xf>
    <xf numFmtId="0" fontId="15" fillId="0" borderId="3" xfId="45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3" fontId="16" fillId="13" borderId="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4" fillId="19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49" fontId="3" fillId="19" borderId="3" xfId="0" applyNumberFormat="1" applyFont="1" applyFill="1" applyBorder="1" applyAlignment="1">
      <alignment horizontal="center" vertical="center"/>
    </xf>
    <xf numFmtId="168" fontId="14" fillId="0" borderId="3" xfId="0" applyNumberFormat="1" applyFont="1" applyFill="1" applyBorder="1" applyAlignment="1">
      <alignment horizontal="center" vertical="center"/>
    </xf>
    <xf numFmtId="168" fontId="14" fillId="19" borderId="3" xfId="0" applyNumberFormat="1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3" fontId="16" fillId="12" borderId="3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horizontal="right" vertical="center"/>
    </xf>
    <xf numFmtId="3" fontId="15" fillId="0" borderId="3" xfId="45" applyNumberFormat="1" applyFont="1" applyFill="1" applyBorder="1" applyAlignment="1">
      <alignment horizontal="center" vertical="top" wrapText="1"/>
    </xf>
    <xf numFmtId="3" fontId="16" fillId="13" borderId="3" xfId="0" applyNumberFormat="1" applyFont="1" applyFill="1" applyBorder="1" applyAlignment="1">
      <alignment vertical="center"/>
    </xf>
    <xf numFmtId="0" fontId="3" fillId="19" borderId="3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170" fontId="14" fillId="0" borderId="3" xfId="0" applyNumberFormat="1" applyFont="1" applyFill="1" applyBorder="1" applyAlignment="1">
      <alignment horizontal="right" vertical="center"/>
    </xf>
    <xf numFmtId="0" fontId="17" fillId="11" borderId="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CCFF99"/>
      <color rgb="FFCCFFCC"/>
      <color rgb="FF6699FF"/>
      <color rgb="FFCCCCFF"/>
      <color rgb="FF99CCFF"/>
      <color rgb="FFCCECFF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EZ386"/>
  <sheetViews>
    <sheetView tabSelected="1" view="pageBreakPreview" zoomScale="80" zoomScaleNormal="7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44.7109375" style="1" customWidth="1"/>
    <col min="2" max="2" width="13.7109375" style="1" customWidth="1"/>
    <col min="3" max="3" width="10.140625" style="1" customWidth="1"/>
    <col min="4" max="4" width="13" style="1" customWidth="1"/>
    <col min="5" max="5" width="13.28515625" style="1" customWidth="1"/>
    <col min="6" max="6" width="13.140625" style="1" customWidth="1"/>
    <col min="7" max="7" width="13.5703125" style="1" customWidth="1"/>
    <col min="8" max="8" width="14.28515625" style="1" customWidth="1"/>
    <col min="9" max="9" width="14.42578125" style="1" customWidth="1"/>
    <col min="10" max="10" width="12.28515625" style="1" customWidth="1"/>
    <col min="11" max="11" width="20.85546875" style="1" customWidth="1"/>
    <col min="12" max="12" width="22.5703125" style="1" customWidth="1"/>
    <col min="13" max="13" width="10.85546875" style="1" customWidth="1"/>
    <col min="14" max="14" width="16.5703125" style="1" customWidth="1"/>
    <col min="15" max="15" width="13.42578125" style="1" customWidth="1"/>
    <col min="16" max="16" width="16.5703125" style="1" customWidth="1"/>
    <col min="17" max="17" width="16.85546875" style="1" customWidth="1"/>
    <col min="18" max="18" width="26.42578125" style="1" customWidth="1"/>
    <col min="19" max="19" width="24.28515625" style="1" customWidth="1"/>
    <col min="20" max="20" width="9.140625" style="1"/>
    <col min="21" max="21" width="32.7109375" style="1" customWidth="1"/>
    <col min="22" max="16384" width="9.140625" style="1"/>
  </cols>
  <sheetData>
    <row r="1" spans="1:20" ht="21.75" customHeight="1">
      <c r="A1" s="71" t="s">
        <v>362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20" ht="15.75">
      <c r="A2" s="50" t="s">
        <v>392</v>
      </c>
      <c r="K2" s="70"/>
      <c r="L2" s="70"/>
      <c r="M2" s="70"/>
      <c r="N2" s="70"/>
    </row>
    <row r="3" spans="1:20" ht="33" customHeight="1">
      <c r="A3" s="74" t="s">
        <v>15</v>
      </c>
      <c r="B3" s="75" t="s">
        <v>377</v>
      </c>
      <c r="C3" s="75"/>
      <c r="D3" s="78" t="s">
        <v>364</v>
      </c>
      <c r="E3" s="77" t="s">
        <v>387</v>
      </c>
      <c r="F3" s="74" t="s">
        <v>388</v>
      </c>
      <c r="G3" s="74" t="s">
        <v>389</v>
      </c>
      <c r="H3" s="74" t="s">
        <v>390</v>
      </c>
      <c r="I3" s="74" t="s">
        <v>401</v>
      </c>
      <c r="J3" s="74" t="s">
        <v>399</v>
      </c>
      <c r="K3" s="76" t="s">
        <v>382</v>
      </c>
      <c r="L3" s="76"/>
      <c r="M3" s="76"/>
      <c r="N3" s="76"/>
      <c r="O3" s="74" t="s">
        <v>391</v>
      </c>
      <c r="P3" s="74"/>
      <c r="Q3" s="74"/>
    </row>
    <row r="4" spans="1:20" ht="42.75" customHeight="1">
      <c r="A4" s="74"/>
      <c r="B4" s="75"/>
      <c r="C4" s="75"/>
      <c r="D4" s="78"/>
      <c r="E4" s="77"/>
      <c r="F4" s="74"/>
      <c r="G4" s="74"/>
      <c r="H4" s="74"/>
      <c r="I4" s="74"/>
      <c r="J4" s="74"/>
      <c r="K4" s="76" t="s">
        <v>380</v>
      </c>
      <c r="L4" s="76"/>
      <c r="M4" s="76" t="s">
        <v>379</v>
      </c>
      <c r="N4" s="60" t="s">
        <v>381</v>
      </c>
      <c r="O4" s="79" t="s">
        <v>406</v>
      </c>
      <c r="P4" s="74" t="s">
        <v>403</v>
      </c>
      <c r="Q4" s="74"/>
    </row>
    <row r="5" spans="1:20" ht="102" customHeight="1">
      <c r="A5" s="74"/>
      <c r="B5" s="75"/>
      <c r="C5" s="75"/>
      <c r="D5" s="78"/>
      <c r="E5" s="77"/>
      <c r="F5" s="74"/>
      <c r="G5" s="74"/>
      <c r="H5" s="74"/>
      <c r="I5" s="74"/>
      <c r="J5" s="74"/>
      <c r="K5" s="60" t="s">
        <v>378</v>
      </c>
      <c r="L5" s="66" t="s">
        <v>396</v>
      </c>
      <c r="M5" s="76"/>
      <c r="N5" s="76" t="s">
        <v>398</v>
      </c>
      <c r="O5" s="80"/>
      <c r="P5" s="74" t="s">
        <v>404</v>
      </c>
      <c r="Q5" s="74" t="s">
        <v>405</v>
      </c>
    </row>
    <row r="6" spans="1:20" ht="21" customHeight="1">
      <c r="A6" s="74"/>
      <c r="B6" s="61" t="s">
        <v>375</v>
      </c>
      <c r="C6" s="61" t="s">
        <v>16</v>
      </c>
      <c r="D6" s="78"/>
      <c r="E6" s="77"/>
      <c r="F6" s="74"/>
      <c r="G6" s="74"/>
      <c r="H6" s="74"/>
      <c r="I6" s="74"/>
      <c r="J6" s="74"/>
      <c r="K6" s="76" t="s">
        <v>397</v>
      </c>
      <c r="L6" s="76"/>
      <c r="M6" s="76"/>
      <c r="N6" s="76"/>
      <c r="O6" s="81"/>
      <c r="P6" s="74"/>
      <c r="Q6" s="74"/>
    </row>
    <row r="7" spans="1:20" s="16" customFormat="1" ht="14.1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 t="s">
        <v>393</v>
      </c>
      <c r="G7" s="21" t="s">
        <v>394</v>
      </c>
      <c r="H7" s="21" t="s">
        <v>395</v>
      </c>
      <c r="I7" s="21">
        <v>9</v>
      </c>
      <c r="J7" s="21" t="s">
        <v>400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1"/>
      <c r="S7" s="1"/>
      <c r="T7" s="1"/>
    </row>
    <row r="8" spans="1:20" s="3" customFormat="1" ht="32.85" customHeight="1">
      <c r="A8" s="31" t="s">
        <v>376</v>
      </c>
      <c r="B8" s="17"/>
      <c r="C8" s="17"/>
      <c r="D8" s="18"/>
      <c r="E8" s="62">
        <f t="shared" ref="E8:J8" si="0">SUM(E9:E18)</f>
        <v>1812100</v>
      </c>
      <c r="F8" s="29">
        <f t="shared" si="0"/>
        <v>164736.40000000002</v>
      </c>
      <c r="G8" s="29">
        <f t="shared" si="0"/>
        <v>164736.40000000002</v>
      </c>
      <c r="H8" s="29">
        <f t="shared" si="0"/>
        <v>0</v>
      </c>
      <c r="I8" s="29">
        <f t="shared" si="0"/>
        <v>30269.600000000013</v>
      </c>
      <c r="J8" s="29">
        <f t="shared" si="0"/>
        <v>203073.8</v>
      </c>
      <c r="K8" s="29"/>
      <c r="L8" s="29"/>
      <c r="M8" s="29"/>
      <c r="N8" s="29"/>
      <c r="O8" s="29">
        <f t="shared" ref="O8:Q8" si="1">SUM(O9:O18)</f>
        <v>203073.8</v>
      </c>
      <c r="P8" s="29">
        <f t="shared" si="1"/>
        <v>182299.3</v>
      </c>
      <c r="Q8" s="29">
        <f t="shared" si="1"/>
        <v>20774.5</v>
      </c>
      <c r="R8" s="1"/>
      <c r="S8" s="1"/>
      <c r="T8" s="1"/>
    </row>
    <row r="9" spans="1:20" s="2" customFormat="1" ht="19.5" customHeight="1">
      <c r="A9" s="9" t="s">
        <v>5</v>
      </c>
      <c r="B9" s="4">
        <v>1</v>
      </c>
      <c r="C9" s="4">
        <v>15</v>
      </c>
      <c r="D9" s="36">
        <f>(B9*C9)/(C9)</f>
        <v>1</v>
      </c>
      <c r="E9" s="68">
        <v>296098</v>
      </c>
      <c r="F9" s="30">
        <f>ROUND(E9/11,1)</f>
        <v>26918</v>
      </c>
      <c r="G9" s="30">
        <f>ROUND(D9*F9,1)</f>
        <v>26918</v>
      </c>
      <c r="H9" s="30">
        <f>G9-F9</f>
        <v>0</v>
      </c>
      <c r="I9" s="30">
        <v>11766.4</v>
      </c>
      <c r="J9" s="30">
        <f>IF(G9+I9&gt;0,ROUND(G9+I9,1),0)</f>
        <v>38684.400000000001</v>
      </c>
      <c r="K9" s="58"/>
      <c r="L9" s="58"/>
      <c r="M9" s="58"/>
      <c r="N9" s="59"/>
      <c r="O9" s="30">
        <f>IF(OR(K9="+",L9="+",M9="+",N9="+"),0,J9)</f>
        <v>38684.400000000001</v>
      </c>
      <c r="P9" s="30">
        <f>ROUND(O9-Q9,1)</f>
        <v>33704.699999999997</v>
      </c>
      <c r="Q9" s="30">
        <v>4979.7</v>
      </c>
      <c r="R9" s="1"/>
      <c r="S9" s="1"/>
      <c r="T9" s="1"/>
    </row>
    <row r="10" spans="1:20" s="2" customFormat="1" ht="17.100000000000001" customHeight="1">
      <c r="A10" s="9" t="s">
        <v>6</v>
      </c>
      <c r="B10" s="4">
        <v>1</v>
      </c>
      <c r="C10" s="4">
        <v>15</v>
      </c>
      <c r="D10" s="36">
        <f t="shared" ref="D10:D56" si="2">(B10*C10)/(C10)</f>
        <v>1</v>
      </c>
      <c r="E10" s="68">
        <v>712744</v>
      </c>
      <c r="F10" s="30">
        <f t="shared" ref="F10:F56" si="3">ROUND(E10/11,1)</f>
        <v>64794.9</v>
      </c>
      <c r="G10" s="30">
        <f t="shared" ref="G10:G56" si="4">ROUND(D10*F10,1)</f>
        <v>64794.9</v>
      </c>
      <c r="H10" s="30">
        <f t="shared" ref="H10:H56" si="5">G10-F10</f>
        <v>0</v>
      </c>
      <c r="I10" s="30">
        <v>13804.6</v>
      </c>
      <c r="J10" s="30">
        <f t="shared" ref="J10:J56" si="6">IF(G10+I10&gt;0,ROUND(G10+I10,1),0)</f>
        <v>78599.5</v>
      </c>
      <c r="K10" s="58"/>
      <c r="L10" s="58"/>
      <c r="M10" s="58"/>
      <c r="N10" s="59"/>
      <c r="O10" s="30">
        <f t="shared" ref="O10:O56" si="7">IF(OR(K10="+",L10="+",M10="+",N10="+"),0,J10)</f>
        <v>78599.5</v>
      </c>
      <c r="P10" s="30">
        <f t="shared" ref="P10:P56" si="8">ROUND(O10-Q10,1)</f>
        <v>67944.600000000006</v>
      </c>
      <c r="Q10" s="30">
        <v>10654.9</v>
      </c>
      <c r="R10" s="1"/>
      <c r="S10" s="1"/>
      <c r="T10" s="1"/>
    </row>
    <row r="11" spans="1:20" s="2" customFormat="1" ht="17.100000000000001" customHeight="1">
      <c r="A11" s="9" t="s">
        <v>7</v>
      </c>
      <c r="B11" s="4">
        <v>1</v>
      </c>
      <c r="C11" s="4">
        <v>15</v>
      </c>
      <c r="D11" s="36">
        <f t="shared" si="2"/>
        <v>1</v>
      </c>
      <c r="E11" s="68">
        <v>167666</v>
      </c>
      <c r="F11" s="30">
        <f t="shared" si="3"/>
        <v>15242.4</v>
      </c>
      <c r="G11" s="30">
        <f t="shared" si="4"/>
        <v>15242.4</v>
      </c>
      <c r="H11" s="30">
        <f t="shared" si="5"/>
        <v>0</v>
      </c>
      <c r="I11" s="30">
        <v>7551.3</v>
      </c>
      <c r="J11" s="30">
        <f t="shared" si="6"/>
        <v>22793.7</v>
      </c>
      <c r="K11" s="58"/>
      <c r="L11" s="58"/>
      <c r="M11" s="58"/>
      <c r="N11" s="59"/>
      <c r="O11" s="30">
        <f t="shared" si="7"/>
        <v>22793.7</v>
      </c>
      <c r="P11" s="30">
        <f t="shared" si="8"/>
        <v>22793.7</v>
      </c>
      <c r="Q11" s="30"/>
      <c r="R11" s="1"/>
      <c r="S11" s="1"/>
      <c r="T11" s="1"/>
    </row>
    <row r="12" spans="1:20" s="2" customFormat="1" ht="17.100000000000001" customHeight="1">
      <c r="A12" s="9" t="s">
        <v>8</v>
      </c>
      <c r="B12" s="4">
        <v>1</v>
      </c>
      <c r="C12" s="4">
        <v>15</v>
      </c>
      <c r="D12" s="36">
        <f t="shared" si="2"/>
        <v>1</v>
      </c>
      <c r="E12" s="68">
        <v>72029</v>
      </c>
      <c r="F12" s="30">
        <f t="shared" si="3"/>
        <v>6548.1</v>
      </c>
      <c r="G12" s="30">
        <f t="shared" si="4"/>
        <v>6548.1</v>
      </c>
      <c r="H12" s="30">
        <f t="shared" si="5"/>
        <v>0</v>
      </c>
      <c r="I12" s="30">
        <v>1167.7</v>
      </c>
      <c r="J12" s="30">
        <f t="shared" si="6"/>
        <v>7715.8</v>
      </c>
      <c r="K12" s="58"/>
      <c r="L12" s="58"/>
      <c r="M12" s="58"/>
      <c r="N12" s="59"/>
      <c r="O12" s="30">
        <f t="shared" si="7"/>
        <v>7715.8</v>
      </c>
      <c r="P12" s="30">
        <f t="shared" si="8"/>
        <v>7715.8</v>
      </c>
      <c r="Q12" s="30"/>
      <c r="R12" s="1"/>
      <c r="S12" s="1"/>
      <c r="T12" s="1"/>
    </row>
    <row r="13" spans="1:20" s="2" customFormat="1" ht="17.100000000000001" customHeight="1">
      <c r="A13" s="9" t="s">
        <v>9</v>
      </c>
      <c r="B13" s="4">
        <v>1</v>
      </c>
      <c r="C13" s="4">
        <v>15</v>
      </c>
      <c r="D13" s="36">
        <f t="shared" si="2"/>
        <v>1</v>
      </c>
      <c r="E13" s="68">
        <v>138220</v>
      </c>
      <c r="F13" s="30">
        <f t="shared" si="3"/>
        <v>12565.5</v>
      </c>
      <c r="G13" s="30">
        <f t="shared" si="4"/>
        <v>12565.5</v>
      </c>
      <c r="H13" s="30">
        <f t="shared" si="5"/>
        <v>0</v>
      </c>
      <c r="I13" s="30">
        <v>4535.3</v>
      </c>
      <c r="J13" s="30">
        <f t="shared" si="6"/>
        <v>17100.8</v>
      </c>
      <c r="K13" s="58"/>
      <c r="L13" s="58"/>
      <c r="M13" s="58"/>
      <c r="N13" s="59"/>
      <c r="O13" s="30">
        <f t="shared" si="7"/>
        <v>17100.8</v>
      </c>
      <c r="P13" s="30">
        <f t="shared" si="8"/>
        <v>11960.9</v>
      </c>
      <c r="Q13" s="30">
        <v>5139.8999999999996</v>
      </c>
      <c r="R13" s="1"/>
      <c r="S13" s="1"/>
      <c r="T13" s="1"/>
    </row>
    <row r="14" spans="1:20" s="2" customFormat="1" ht="17.100000000000001" customHeight="1">
      <c r="A14" s="9" t="s">
        <v>10</v>
      </c>
      <c r="B14" s="4">
        <v>1</v>
      </c>
      <c r="C14" s="4">
        <v>15</v>
      </c>
      <c r="D14" s="36">
        <f t="shared" si="2"/>
        <v>1</v>
      </c>
      <c r="E14" s="68">
        <v>49201</v>
      </c>
      <c r="F14" s="30">
        <f t="shared" si="3"/>
        <v>4472.8</v>
      </c>
      <c r="G14" s="30">
        <f t="shared" si="4"/>
        <v>4472.8</v>
      </c>
      <c r="H14" s="30">
        <f t="shared" si="5"/>
        <v>0</v>
      </c>
      <c r="I14" s="30">
        <v>-43.2</v>
      </c>
      <c r="J14" s="30">
        <f t="shared" si="6"/>
        <v>4429.6000000000004</v>
      </c>
      <c r="K14" s="58"/>
      <c r="L14" s="58"/>
      <c r="M14" s="58"/>
      <c r="N14" s="59"/>
      <c r="O14" s="30">
        <f t="shared" si="7"/>
        <v>4429.6000000000004</v>
      </c>
      <c r="P14" s="30">
        <f t="shared" si="8"/>
        <v>4429.6000000000004</v>
      </c>
      <c r="Q14" s="30"/>
      <c r="R14" s="1"/>
      <c r="S14" s="1"/>
      <c r="T14" s="1"/>
    </row>
    <row r="15" spans="1:20" s="2" customFormat="1" ht="16.5" customHeight="1">
      <c r="A15" s="9" t="s">
        <v>11</v>
      </c>
      <c r="B15" s="4">
        <v>1</v>
      </c>
      <c r="C15" s="4">
        <v>15</v>
      </c>
      <c r="D15" s="36">
        <f t="shared" si="2"/>
        <v>1</v>
      </c>
      <c r="E15" s="68">
        <v>120632</v>
      </c>
      <c r="F15" s="30">
        <f t="shared" si="3"/>
        <v>10966.5</v>
      </c>
      <c r="G15" s="30">
        <f t="shared" si="4"/>
        <v>10966.5</v>
      </c>
      <c r="H15" s="30">
        <f t="shared" si="5"/>
        <v>0</v>
      </c>
      <c r="I15" s="30">
        <v>6161.3</v>
      </c>
      <c r="J15" s="30">
        <f t="shared" si="6"/>
        <v>17127.8</v>
      </c>
      <c r="K15" s="58"/>
      <c r="L15" s="58"/>
      <c r="M15" s="58"/>
      <c r="N15" s="59"/>
      <c r="O15" s="30">
        <f t="shared" si="7"/>
        <v>17127.8</v>
      </c>
      <c r="P15" s="30">
        <f t="shared" si="8"/>
        <v>17127.8</v>
      </c>
      <c r="Q15" s="30"/>
      <c r="R15" s="1"/>
      <c r="S15" s="1"/>
      <c r="T15" s="1"/>
    </row>
    <row r="16" spans="1:20" s="2" customFormat="1" ht="17.100000000000001" customHeight="1">
      <c r="A16" s="49" t="s">
        <v>12</v>
      </c>
      <c r="B16" s="4">
        <v>1</v>
      </c>
      <c r="C16" s="4">
        <v>15</v>
      </c>
      <c r="D16" s="36">
        <f t="shared" si="2"/>
        <v>1</v>
      </c>
      <c r="E16" s="68">
        <v>79578</v>
      </c>
      <c r="F16" s="30">
        <f t="shared" si="3"/>
        <v>7234.4</v>
      </c>
      <c r="G16" s="30">
        <f t="shared" si="4"/>
        <v>7234.4</v>
      </c>
      <c r="H16" s="30">
        <f t="shared" si="5"/>
        <v>0</v>
      </c>
      <c r="I16" s="30">
        <v>1066.3</v>
      </c>
      <c r="J16" s="30">
        <f t="shared" si="6"/>
        <v>8300.7000000000007</v>
      </c>
      <c r="K16" s="58"/>
      <c r="L16" s="59"/>
      <c r="M16" s="58"/>
      <c r="N16" s="59"/>
      <c r="O16" s="30">
        <f t="shared" si="7"/>
        <v>8300.7000000000007</v>
      </c>
      <c r="P16" s="30">
        <f t="shared" si="8"/>
        <v>8300.7000000000007</v>
      </c>
      <c r="Q16" s="30"/>
      <c r="R16" s="1"/>
      <c r="S16" s="1"/>
      <c r="T16" s="1"/>
    </row>
    <row r="17" spans="1:20" s="2" customFormat="1" ht="17.100000000000001" customHeight="1">
      <c r="A17" s="9" t="s">
        <v>13</v>
      </c>
      <c r="B17" s="4">
        <v>1</v>
      </c>
      <c r="C17" s="4">
        <v>15</v>
      </c>
      <c r="D17" s="36">
        <f t="shared" si="2"/>
        <v>1</v>
      </c>
      <c r="E17" s="68">
        <v>114188</v>
      </c>
      <c r="F17" s="30">
        <f t="shared" si="3"/>
        <v>10380.700000000001</v>
      </c>
      <c r="G17" s="30">
        <f t="shared" si="4"/>
        <v>10380.700000000001</v>
      </c>
      <c r="H17" s="30">
        <f t="shared" si="5"/>
        <v>0</v>
      </c>
      <c r="I17" s="30">
        <v>-18448.5</v>
      </c>
      <c r="J17" s="30">
        <f t="shared" si="6"/>
        <v>0</v>
      </c>
      <c r="K17" s="58"/>
      <c r="L17" s="58"/>
      <c r="M17" s="58"/>
      <c r="N17" s="59"/>
      <c r="O17" s="30">
        <f t="shared" si="7"/>
        <v>0</v>
      </c>
      <c r="P17" s="30">
        <f t="shared" si="8"/>
        <v>0</v>
      </c>
      <c r="Q17" s="30"/>
      <c r="R17" s="1"/>
      <c r="S17" s="1"/>
      <c r="T17" s="1"/>
    </row>
    <row r="18" spans="1:20" s="2" customFormat="1" ht="17.100000000000001" customHeight="1">
      <c r="A18" s="9" t="s">
        <v>14</v>
      </c>
      <c r="B18" s="4">
        <v>1</v>
      </c>
      <c r="C18" s="4">
        <v>15</v>
      </c>
      <c r="D18" s="36">
        <f t="shared" si="2"/>
        <v>1</v>
      </c>
      <c r="E18" s="68">
        <v>61744</v>
      </c>
      <c r="F18" s="30">
        <f t="shared" si="3"/>
        <v>5613.1</v>
      </c>
      <c r="G18" s="30">
        <f t="shared" si="4"/>
        <v>5613.1</v>
      </c>
      <c r="H18" s="30">
        <f t="shared" si="5"/>
        <v>0</v>
      </c>
      <c r="I18" s="30">
        <v>2708.4</v>
      </c>
      <c r="J18" s="30">
        <f t="shared" si="6"/>
        <v>8321.5</v>
      </c>
      <c r="K18" s="58"/>
      <c r="L18" s="58"/>
      <c r="M18" s="58"/>
      <c r="N18" s="59"/>
      <c r="O18" s="30">
        <f t="shared" si="7"/>
        <v>8321.5</v>
      </c>
      <c r="P18" s="30">
        <f>ROUND(O18-Q18,1)</f>
        <v>8321.5</v>
      </c>
      <c r="Q18" s="30"/>
      <c r="R18" s="1"/>
      <c r="S18" s="1"/>
      <c r="T18" s="1"/>
    </row>
    <row r="19" spans="1:20" s="2" customFormat="1" ht="17.100000000000001" customHeight="1">
      <c r="A19" s="31" t="s">
        <v>365</v>
      </c>
      <c r="B19" s="32"/>
      <c r="C19" s="32"/>
      <c r="D19" s="32"/>
      <c r="E19" s="62">
        <f t="shared" ref="E19:Q19" si="9">SUM(E20:E28)</f>
        <v>1175</v>
      </c>
      <c r="F19" s="29">
        <f t="shared" si="9"/>
        <v>106.8</v>
      </c>
      <c r="G19" s="29">
        <f t="shared" si="9"/>
        <v>106.8</v>
      </c>
      <c r="H19" s="29">
        <f t="shared" si="9"/>
        <v>0</v>
      </c>
      <c r="I19" s="29">
        <f t="shared" si="9"/>
        <v>62.1</v>
      </c>
      <c r="J19" s="29">
        <f t="shared" si="9"/>
        <v>168.9</v>
      </c>
      <c r="K19" s="29"/>
      <c r="L19" s="29"/>
      <c r="M19" s="29"/>
      <c r="N19" s="29"/>
      <c r="O19" s="29">
        <f t="shared" si="9"/>
        <v>168.9</v>
      </c>
      <c r="P19" s="29">
        <f t="shared" si="9"/>
        <v>127</v>
      </c>
      <c r="Q19" s="29">
        <f t="shared" si="9"/>
        <v>41.9</v>
      </c>
      <c r="R19" s="1"/>
      <c r="S19" s="1"/>
      <c r="T19" s="1"/>
    </row>
    <row r="20" spans="1:20" s="2" customFormat="1" ht="16.5" customHeight="1">
      <c r="A20" s="9" t="s">
        <v>366</v>
      </c>
      <c r="B20" s="4">
        <f>B$9</f>
        <v>1</v>
      </c>
      <c r="C20" s="4">
        <v>15</v>
      </c>
      <c r="D20" s="36">
        <f t="shared" si="2"/>
        <v>1</v>
      </c>
      <c r="E20" s="63">
        <v>0</v>
      </c>
      <c r="F20" s="30">
        <f t="shared" si="3"/>
        <v>0</v>
      </c>
      <c r="G20" s="30">
        <f t="shared" si="4"/>
        <v>0</v>
      </c>
      <c r="H20" s="30">
        <f t="shared" si="5"/>
        <v>0</v>
      </c>
      <c r="I20" s="30">
        <v>0</v>
      </c>
      <c r="J20" s="30">
        <f t="shared" si="6"/>
        <v>0</v>
      </c>
      <c r="K20" s="58"/>
      <c r="L20" s="58"/>
      <c r="M20" s="58"/>
      <c r="N20" s="59"/>
      <c r="O20" s="30">
        <f t="shared" si="7"/>
        <v>0</v>
      </c>
      <c r="P20" s="30">
        <f t="shared" si="8"/>
        <v>0</v>
      </c>
      <c r="Q20" s="30"/>
      <c r="R20" s="1"/>
      <c r="S20" s="1"/>
      <c r="T20" s="1"/>
    </row>
    <row r="21" spans="1:20" s="2" customFormat="1" ht="17.100000000000001" customHeight="1">
      <c r="A21" s="49" t="s">
        <v>367</v>
      </c>
      <c r="B21" s="4">
        <f t="shared" ref="B21:B27" si="10">B$9</f>
        <v>1</v>
      </c>
      <c r="C21" s="4">
        <v>15</v>
      </c>
      <c r="D21" s="36">
        <f t="shared" si="2"/>
        <v>1</v>
      </c>
      <c r="E21" s="63">
        <v>0</v>
      </c>
      <c r="F21" s="30">
        <f t="shared" si="3"/>
        <v>0</v>
      </c>
      <c r="G21" s="30">
        <f t="shared" si="4"/>
        <v>0</v>
      </c>
      <c r="H21" s="30">
        <f t="shared" si="5"/>
        <v>0</v>
      </c>
      <c r="I21" s="30">
        <v>0</v>
      </c>
      <c r="J21" s="30">
        <f t="shared" si="6"/>
        <v>0</v>
      </c>
      <c r="K21" s="58"/>
      <c r="L21" s="58"/>
      <c r="M21" s="58"/>
      <c r="N21" s="59"/>
      <c r="O21" s="30">
        <f t="shared" si="7"/>
        <v>0</v>
      </c>
      <c r="P21" s="30">
        <f t="shared" si="8"/>
        <v>0</v>
      </c>
      <c r="Q21" s="30"/>
      <c r="R21" s="1"/>
      <c r="S21" s="1"/>
      <c r="T21" s="1"/>
    </row>
    <row r="22" spans="1:20" s="2" customFormat="1" ht="17.100000000000001" customHeight="1">
      <c r="A22" s="49" t="s">
        <v>368</v>
      </c>
      <c r="B22" s="4">
        <f t="shared" si="10"/>
        <v>1</v>
      </c>
      <c r="C22" s="4">
        <v>15</v>
      </c>
      <c r="D22" s="36">
        <f t="shared" si="2"/>
        <v>1</v>
      </c>
      <c r="E22" s="63">
        <v>0</v>
      </c>
      <c r="F22" s="30">
        <f t="shared" si="3"/>
        <v>0</v>
      </c>
      <c r="G22" s="30">
        <f t="shared" si="4"/>
        <v>0</v>
      </c>
      <c r="H22" s="30">
        <f t="shared" si="5"/>
        <v>0</v>
      </c>
      <c r="I22" s="30">
        <v>0</v>
      </c>
      <c r="J22" s="30">
        <f t="shared" si="6"/>
        <v>0</v>
      </c>
      <c r="K22" s="58"/>
      <c r="L22" s="58"/>
      <c r="M22" s="58"/>
      <c r="N22" s="59"/>
      <c r="O22" s="30">
        <f t="shared" si="7"/>
        <v>0</v>
      </c>
      <c r="P22" s="30">
        <f t="shared" si="8"/>
        <v>0</v>
      </c>
      <c r="Q22" s="30"/>
      <c r="R22" s="1"/>
      <c r="S22" s="1"/>
      <c r="T22" s="1"/>
    </row>
    <row r="23" spans="1:20" s="2" customFormat="1" ht="17.100000000000001" customHeight="1">
      <c r="A23" s="49" t="s">
        <v>369</v>
      </c>
      <c r="B23" s="4">
        <f t="shared" si="10"/>
        <v>1</v>
      </c>
      <c r="C23" s="4">
        <v>15</v>
      </c>
      <c r="D23" s="36">
        <f t="shared" si="2"/>
        <v>1</v>
      </c>
      <c r="E23" s="63">
        <v>0</v>
      </c>
      <c r="F23" s="30">
        <f t="shared" si="3"/>
        <v>0</v>
      </c>
      <c r="G23" s="30">
        <f t="shared" si="4"/>
        <v>0</v>
      </c>
      <c r="H23" s="30">
        <f t="shared" si="5"/>
        <v>0</v>
      </c>
      <c r="I23" s="30">
        <v>0</v>
      </c>
      <c r="J23" s="30">
        <f t="shared" si="6"/>
        <v>0</v>
      </c>
      <c r="K23" s="58"/>
      <c r="L23" s="58"/>
      <c r="M23" s="58"/>
      <c r="N23" s="59"/>
      <c r="O23" s="30">
        <f t="shared" si="7"/>
        <v>0</v>
      </c>
      <c r="P23" s="30">
        <f t="shared" si="8"/>
        <v>0</v>
      </c>
      <c r="Q23" s="30"/>
      <c r="R23" s="1"/>
      <c r="S23" s="1"/>
      <c r="T23" s="1"/>
    </row>
    <row r="24" spans="1:20" s="2" customFormat="1" ht="17.100000000000001" customHeight="1">
      <c r="A24" s="49" t="s">
        <v>370</v>
      </c>
      <c r="B24" s="4">
        <f>B$9</f>
        <v>1</v>
      </c>
      <c r="C24" s="4">
        <v>15</v>
      </c>
      <c r="D24" s="36">
        <f t="shared" si="2"/>
        <v>1</v>
      </c>
      <c r="E24" s="63">
        <v>0</v>
      </c>
      <c r="F24" s="30">
        <f t="shared" si="3"/>
        <v>0</v>
      </c>
      <c r="G24" s="30">
        <f t="shared" si="4"/>
        <v>0</v>
      </c>
      <c r="H24" s="30">
        <f t="shared" si="5"/>
        <v>0</v>
      </c>
      <c r="I24" s="30">
        <v>0</v>
      </c>
      <c r="J24" s="30">
        <f t="shared" si="6"/>
        <v>0</v>
      </c>
      <c r="K24" s="58"/>
      <c r="L24" s="58"/>
      <c r="M24" s="58"/>
      <c r="N24" s="59"/>
      <c r="O24" s="30">
        <f t="shared" si="7"/>
        <v>0</v>
      </c>
      <c r="P24" s="30">
        <f t="shared" si="8"/>
        <v>0</v>
      </c>
      <c r="Q24" s="30"/>
      <c r="R24" s="1"/>
      <c r="S24" s="1"/>
      <c r="T24" s="1"/>
    </row>
    <row r="25" spans="1:20" s="2" customFormat="1" ht="17.100000000000001" customHeight="1">
      <c r="A25" s="49" t="s">
        <v>371</v>
      </c>
      <c r="B25" s="4">
        <f t="shared" si="10"/>
        <v>1</v>
      </c>
      <c r="C25" s="4">
        <v>15</v>
      </c>
      <c r="D25" s="36">
        <f t="shared" si="2"/>
        <v>1</v>
      </c>
      <c r="E25" s="63">
        <v>0</v>
      </c>
      <c r="F25" s="30">
        <f t="shared" si="3"/>
        <v>0</v>
      </c>
      <c r="G25" s="30">
        <f t="shared" si="4"/>
        <v>0</v>
      </c>
      <c r="H25" s="30">
        <f t="shared" si="5"/>
        <v>0</v>
      </c>
      <c r="I25" s="30">
        <v>0</v>
      </c>
      <c r="J25" s="30">
        <f t="shared" si="6"/>
        <v>0</v>
      </c>
      <c r="K25" s="58"/>
      <c r="L25" s="58"/>
      <c r="M25" s="58"/>
      <c r="N25" s="59"/>
      <c r="O25" s="30">
        <f t="shared" si="7"/>
        <v>0</v>
      </c>
      <c r="P25" s="30">
        <f t="shared" si="8"/>
        <v>0</v>
      </c>
      <c r="Q25" s="30"/>
      <c r="R25" s="1"/>
      <c r="S25" s="1"/>
      <c r="T25" s="1"/>
    </row>
    <row r="26" spans="1:20" s="2" customFormat="1" ht="17.100000000000001" customHeight="1">
      <c r="A26" s="49" t="s">
        <v>372</v>
      </c>
      <c r="B26" s="4">
        <f t="shared" si="10"/>
        <v>1</v>
      </c>
      <c r="C26" s="4">
        <v>15</v>
      </c>
      <c r="D26" s="36">
        <f t="shared" si="2"/>
        <v>1</v>
      </c>
      <c r="E26" s="63">
        <v>0</v>
      </c>
      <c r="F26" s="30">
        <f t="shared" si="3"/>
        <v>0</v>
      </c>
      <c r="G26" s="30">
        <f t="shared" si="4"/>
        <v>0</v>
      </c>
      <c r="H26" s="30">
        <f t="shared" si="5"/>
        <v>0</v>
      </c>
      <c r="I26" s="30">
        <v>0</v>
      </c>
      <c r="J26" s="30">
        <f t="shared" si="6"/>
        <v>0</v>
      </c>
      <c r="K26" s="58"/>
      <c r="L26" s="58"/>
      <c r="M26" s="58"/>
      <c r="N26" s="59"/>
      <c r="O26" s="30">
        <f t="shared" si="7"/>
        <v>0</v>
      </c>
      <c r="P26" s="30">
        <f t="shared" si="8"/>
        <v>0</v>
      </c>
      <c r="Q26" s="30"/>
      <c r="R26" s="1"/>
      <c r="S26" s="1"/>
      <c r="T26" s="1"/>
    </row>
    <row r="27" spans="1:20" s="2" customFormat="1" ht="17.100000000000001" customHeight="1">
      <c r="A27" s="9" t="s">
        <v>374</v>
      </c>
      <c r="B27" s="4">
        <f t="shared" si="10"/>
        <v>1</v>
      </c>
      <c r="C27" s="4">
        <v>15</v>
      </c>
      <c r="D27" s="36">
        <f t="shared" si="2"/>
        <v>1</v>
      </c>
      <c r="E27" s="63">
        <v>0</v>
      </c>
      <c r="F27" s="30">
        <f t="shared" si="3"/>
        <v>0</v>
      </c>
      <c r="G27" s="30">
        <f t="shared" si="4"/>
        <v>0</v>
      </c>
      <c r="H27" s="30">
        <f t="shared" si="5"/>
        <v>0</v>
      </c>
      <c r="I27" s="30">
        <v>0</v>
      </c>
      <c r="J27" s="30">
        <f t="shared" si="6"/>
        <v>0</v>
      </c>
      <c r="K27" s="58"/>
      <c r="L27" s="58"/>
      <c r="M27" s="58"/>
      <c r="N27" s="59"/>
      <c r="O27" s="30">
        <f t="shared" si="7"/>
        <v>0</v>
      </c>
      <c r="P27" s="30">
        <f t="shared" si="8"/>
        <v>0</v>
      </c>
      <c r="Q27" s="30"/>
      <c r="R27" s="1"/>
      <c r="S27" s="1"/>
      <c r="T27" s="1"/>
    </row>
    <row r="28" spans="1:20" s="2" customFormat="1" ht="17.100000000000001" customHeight="1">
      <c r="A28" s="9" t="s">
        <v>373</v>
      </c>
      <c r="B28" s="4">
        <f>B$9</f>
        <v>1</v>
      </c>
      <c r="C28" s="4">
        <v>15</v>
      </c>
      <c r="D28" s="36">
        <f t="shared" si="2"/>
        <v>1</v>
      </c>
      <c r="E28" s="63">
        <v>1175</v>
      </c>
      <c r="F28" s="30">
        <f t="shared" si="3"/>
        <v>106.8</v>
      </c>
      <c r="G28" s="30">
        <f t="shared" si="4"/>
        <v>106.8</v>
      </c>
      <c r="H28" s="30">
        <f t="shared" si="5"/>
        <v>0</v>
      </c>
      <c r="I28" s="30">
        <v>62.1</v>
      </c>
      <c r="J28" s="30">
        <f t="shared" si="6"/>
        <v>168.9</v>
      </c>
      <c r="K28" s="58"/>
      <c r="L28" s="58"/>
      <c r="M28" s="58"/>
      <c r="N28" s="59"/>
      <c r="O28" s="30">
        <f t="shared" si="7"/>
        <v>168.9</v>
      </c>
      <c r="P28" s="30">
        <f t="shared" si="8"/>
        <v>127</v>
      </c>
      <c r="Q28" s="30">
        <v>41.9</v>
      </c>
      <c r="R28" s="1"/>
      <c r="S28" s="1"/>
      <c r="T28" s="1"/>
    </row>
    <row r="29" spans="1:20" s="2" customFormat="1" ht="17.100000000000001" customHeight="1">
      <c r="A29" s="12" t="s">
        <v>17</v>
      </c>
      <c r="B29" s="17"/>
      <c r="C29" s="17"/>
      <c r="D29" s="18"/>
      <c r="E29" s="62">
        <f t="shared" ref="E29:J29" si="11">SUM(E30:E56)</f>
        <v>964790</v>
      </c>
      <c r="F29" s="29">
        <f t="shared" si="11"/>
        <v>87707.999999999985</v>
      </c>
      <c r="G29" s="29">
        <f t="shared" si="11"/>
        <v>87707.999999999985</v>
      </c>
      <c r="H29" s="29">
        <f t="shared" si="11"/>
        <v>0</v>
      </c>
      <c r="I29" s="29">
        <f t="shared" si="11"/>
        <v>4249.2999999999993</v>
      </c>
      <c r="J29" s="29">
        <f t="shared" si="11"/>
        <v>93750.8</v>
      </c>
      <c r="K29" s="29"/>
      <c r="L29" s="29"/>
      <c r="M29" s="29"/>
      <c r="N29" s="29"/>
      <c r="O29" s="29">
        <f t="shared" ref="O29:Q29" si="12">SUM(O30:O56)</f>
        <v>93750.8</v>
      </c>
      <c r="P29" s="29">
        <f t="shared" si="12"/>
        <v>89606.3</v>
      </c>
      <c r="Q29" s="29">
        <f t="shared" si="12"/>
        <v>4144.5</v>
      </c>
      <c r="R29" s="1"/>
      <c r="S29" s="1"/>
      <c r="T29" s="1"/>
    </row>
    <row r="30" spans="1:20" s="2" customFormat="1" ht="17.100000000000001" customHeight="1">
      <c r="A30" s="10" t="s">
        <v>0</v>
      </c>
      <c r="B30" s="4">
        <v>1</v>
      </c>
      <c r="C30" s="4">
        <v>10</v>
      </c>
      <c r="D30" s="36">
        <f t="shared" si="2"/>
        <v>1</v>
      </c>
      <c r="E30" s="68">
        <v>32550</v>
      </c>
      <c r="F30" s="30">
        <f t="shared" si="3"/>
        <v>2959.1</v>
      </c>
      <c r="G30" s="30">
        <f t="shared" si="4"/>
        <v>2959.1</v>
      </c>
      <c r="H30" s="30">
        <f t="shared" si="5"/>
        <v>0</v>
      </c>
      <c r="I30" s="30">
        <v>-4752.6000000000004</v>
      </c>
      <c r="J30" s="30">
        <f t="shared" si="6"/>
        <v>0</v>
      </c>
      <c r="K30" s="58"/>
      <c r="L30" s="58"/>
      <c r="M30" s="58"/>
      <c r="N30" s="59"/>
      <c r="O30" s="30">
        <f t="shared" si="7"/>
        <v>0</v>
      </c>
      <c r="P30" s="30">
        <f t="shared" si="8"/>
        <v>0</v>
      </c>
      <c r="Q30" s="30"/>
      <c r="R30" s="1"/>
      <c r="S30" s="1"/>
      <c r="T30" s="1"/>
    </row>
    <row r="31" spans="1:20" s="2" customFormat="1" ht="17.100000000000001" customHeight="1">
      <c r="A31" s="10" t="s">
        <v>18</v>
      </c>
      <c r="B31" s="4">
        <v>1</v>
      </c>
      <c r="C31" s="4">
        <v>10</v>
      </c>
      <c r="D31" s="36">
        <f t="shared" si="2"/>
        <v>1</v>
      </c>
      <c r="E31" s="68">
        <v>38433</v>
      </c>
      <c r="F31" s="30">
        <f t="shared" si="3"/>
        <v>3493.9</v>
      </c>
      <c r="G31" s="30">
        <f t="shared" si="4"/>
        <v>3493.9</v>
      </c>
      <c r="H31" s="30">
        <f t="shared" si="5"/>
        <v>0</v>
      </c>
      <c r="I31" s="30">
        <v>-865.7</v>
      </c>
      <c r="J31" s="30">
        <f t="shared" si="6"/>
        <v>2628.2</v>
      </c>
      <c r="K31" s="58"/>
      <c r="L31" s="58"/>
      <c r="M31" s="58"/>
      <c r="N31" s="59"/>
      <c r="O31" s="30">
        <f t="shared" si="7"/>
        <v>2628.2</v>
      </c>
      <c r="P31" s="30">
        <f t="shared" si="8"/>
        <v>2332.6999999999998</v>
      </c>
      <c r="Q31" s="30">
        <v>295.5</v>
      </c>
      <c r="R31" s="1"/>
      <c r="S31" s="1"/>
      <c r="T31" s="1"/>
    </row>
    <row r="32" spans="1:20" s="2" customFormat="1" ht="17.100000000000001" customHeight="1">
      <c r="A32" s="10" t="s">
        <v>19</v>
      </c>
      <c r="B32" s="4">
        <v>1</v>
      </c>
      <c r="C32" s="4">
        <v>10</v>
      </c>
      <c r="D32" s="36">
        <f t="shared" si="2"/>
        <v>1</v>
      </c>
      <c r="E32" s="68">
        <v>32641</v>
      </c>
      <c r="F32" s="30">
        <f t="shared" si="3"/>
        <v>2967.4</v>
      </c>
      <c r="G32" s="30">
        <f t="shared" si="4"/>
        <v>2967.4</v>
      </c>
      <c r="H32" s="30">
        <f t="shared" si="5"/>
        <v>0</v>
      </c>
      <c r="I32" s="30">
        <v>-1116.7</v>
      </c>
      <c r="J32" s="30">
        <f t="shared" si="6"/>
        <v>1850.7</v>
      </c>
      <c r="K32" s="58"/>
      <c r="L32" s="58"/>
      <c r="M32" s="58"/>
      <c r="N32" s="59"/>
      <c r="O32" s="30">
        <f t="shared" si="7"/>
        <v>1850.7</v>
      </c>
      <c r="P32" s="30">
        <f t="shared" si="8"/>
        <v>1850.7</v>
      </c>
      <c r="Q32" s="30"/>
      <c r="R32" s="1"/>
      <c r="S32" s="1"/>
      <c r="T32" s="1"/>
    </row>
    <row r="33" spans="1:20" s="2" customFormat="1" ht="17.100000000000001" customHeight="1">
      <c r="A33" s="10" t="s">
        <v>20</v>
      </c>
      <c r="B33" s="4">
        <v>1</v>
      </c>
      <c r="C33" s="4">
        <v>10</v>
      </c>
      <c r="D33" s="36">
        <f t="shared" si="2"/>
        <v>1</v>
      </c>
      <c r="E33" s="68">
        <v>29857</v>
      </c>
      <c r="F33" s="30">
        <f t="shared" si="3"/>
        <v>2714.3</v>
      </c>
      <c r="G33" s="30">
        <f t="shared" si="4"/>
        <v>2714.3</v>
      </c>
      <c r="H33" s="30">
        <f t="shared" si="5"/>
        <v>0</v>
      </c>
      <c r="I33" s="30">
        <v>-1476.1</v>
      </c>
      <c r="J33" s="30">
        <f t="shared" si="6"/>
        <v>1238.2</v>
      </c>
      <c r="K33" s="58"/>
      <c r="L33" s="58"/>
      <c r="M33" s="58"/>
      <c r="N33" s="59"/>
      <c r="O33" s="30">
        <f t="shared" si="7"/>
        <v>1238.2</v>
      </c>
      <c r="P33" s="30">
        <f t="shared" si="8"/>
        <v>1238.2</v>
      </c>
      <c r="Q33" s="30"/>
      <c r="R33" s="1"/>
      <c r="S33" s="1"/>
      <c r="T33" s="1"/>
    </row>
    <row r="34" spans="1:20" s="2" customFormat="1" ht="17.100000000000001" customHeight="1">
      <c r="A34" s="10" t="s">
        <v>21</v>
      </c>
      <c r="B34" s="4">
        <v>1</v>
      </c>
      <c r="C34" s="4">
        <v>10</v>
      </c>
      <c r="D34" s="36">
        <f t="shared" si="2"/>
        <v>1</v>
      </c>
      <c r="E34" s="68">
        <v>41942</v>
      </c>
      <c r="F34" s="30">
        <f t="shared" si="3"/>
        <v>3812.9</v>
      </c>
      <c r="G34" s="30">
        <f t="shared" si="4"/>
        <v>3812.9</v>
      </c>
      <c r="H34" s="30">
        <f t="shared" si="5"/>
        <v>0</v>
      </c>
      <c r="I34" s="30">
        <v>-3672.1</v>
      </c>
      <c r="J34" s="30">
        <f t="shared" si="6"/>
        <v>140.80000000000001</v>
      </c>
      <c r="K34" s="58"/>
      <c r="L34" s="58"/>
      <c r="M34" s="58"/>
      <c r="N34" s="59"/>
      <c r="O34" s="30">
        <f t="shared" si="7"/>
        <v>140.80000000000001</v>
      </c>
      <c r="P34" s="30">
        <f t="shared" si="8"/>
        <v>140.80000000000001</v>
      </c>
      <c r="Q34" s="30"/>
      <c r="R34" s="1"/>
      <c r="S34" s="1"/>
      <c r="T34" s="1"/>
    </row>
    <row r="35" spans="1:20" s="2" customFormat="1" ht="17.100000000000001" customHeight="1">
      <c r="A35" s="10" t="s">
        <v>22</v>
      </c>
      <c r="B35" s="4">
        <v>1</v>
      </c>
      <c r="C35" s="4">
        <v>10</v>
      </c>
      <c r="D35" s="36">
        <f t="shared" si="2"/>
        <v>1</v>
      </c>
      <c r="E35" s="68">
        <v>43648</v>
      </c>
      <c r="F35" s="30">
        <f t="shared" si="3"/>
        <v>3968</v>
      </c>
      <c r="G35" s="30">
        <f t="shared" si="4"/>
        <v>3968</v>
      </c>
      <c r="H35" s="30">
        <f t="shared" si="5"/>
        <v>0</v>
      </c>
      <c r="I35" s="30">
        <v>-3161.2</v>
      </c>
      <c r="J35" s="30">
        <f t="shared" si="6"/>
        <v>806.8</v>
      </c>
      <c r="K35" s="59"/>
      <c r="L35" s="58"/>
      <c r="M35" s="58"/>
      <c r="N35" s="59"/>
      <c r="O35" s="30">
        <f t="shared" si="7"/>
        <v>806.8</v>
      </c>
      <c r="P35" s="30">
        <f t="shared" si="8"/>
        <v>806.8</v>
      </c>
      <c r="Q35" s="30"/>
      <c r="R35" s="1"/>
      <c r="S35" s="1"/>
      <c r="T35" s="1"/>
    </row>
    <row r="36" spans="1:20" s="2" customFormat="1" ht="17.100000000000001" customHeight="1">
      <c r="A36" s="10" t="s">
        <v>23</v>
      </c>
      <c r="B36" s="4">
        <v>1</v>
      </c>
      <c r="C36" s="4">
        <v>10</v>
      </c>
      <c r="D36" s="36">
        <f t="shared" si="2"/>
        <v>1</v>
      </c>
      <c r="E36" s="68">
        <v>29860</v>
      </c>
      <c r="F36" s="30">
        <f t="shared" si="3"/>
        <v>2714.5</v>
      </c>
      <c r="G36" s="30">
        <f t="shared" si="4"/>
        <v>2714.5</v>
      </c>
      <c r="H36" s="30">
        <f t="shared" si="5"/>
        <v>0</v>
      </c>
      <c r="I36" s="30">
        <v>1494.6</v>
      </c>
      <c r="J36" s="30">
        <f t="shared" si="6"/>
        <v>4209.1000000000004</v>
      </c>
      <c r="K36" s="58"/>
      <c r="L36" s="58"/>
      <c r="M36" s="58"/>
      <c r="N36" s="59"/>
      <c r="O36" s="30">
        <f t="shared" si="7"/>
        <v>4209.1000000000004</v>
      </c>
      <c r="P36" s="30">
        <f t="shared" si="8"/>
        <v>4209.1000000000004</v>
      </c>
      <c r="Q36" s="30"/>
      <c r="R36" s="1"/>
      <c r="S36" s="1"/>
      <c r="T36" s="1"/>
    </row>
    <row r="37" spans="1:20" s="2" customFormat="1" ht="16.5" customHeight="1">
      <c r="A37" s="10" t="s">
        <v>24</v>
      </c>
      <c r="B37" s="4">
        <v>1</v>
      </c>
      <c r="C37" s="4">
        <v>10</v>
      </c>
      <c r="D37" s="36">
        <f t="shared" si="2"/>
        <v>1</v>
      </c>
      <c r="E37" s="68">
        <v>18726</v>
      </c>
      <c r="F37" s="30">
        <f t="shared" si="3"/>
        <v>1702.4</v>
      </c>
      <c r="G37" s="30">
        <f t="shared" si="4"/>
        <v>1702.4</v>
      </c>
      <c r="H37" s="30">
        <f t="shared" si="5"/>
        <v>0</v>
      </c>
      <c r="I37" s="30">
        <v>532.4</v>
      </c>
      <c r="J37" s="30">
        <f t="shared" si="6"/>
        <v>2234.8000000000002</v>
      </c>
      <c r="K37" s="59"/>
      <c r="L37" s="58"/>
      <c r="M37" s="58"/>
      <c r="N37" s="59"/>
      <c r="O37" s="30">
        <f t="shared" si="7"/>
        <v>2234.8000000000002</v>
      </c>
      <c r="P37" s="30">
        <f t="shared" si="8"/>
        <v>2234.8000000000002</v>
      </c>
      <c r="Q37" s="30"/>
      <c r="R37" s="1"/>
      <c r="S37" s="1"/>
      <c r="T37" s="1"/>
    </row>
    <row r="38" spans="1:20" s="2" customFormat="1" ht="17.100000000000001" customHeight="1">
      <c r="A38" s="10" t="s">
        <v>25</v>
      </c>
      <c r="B38" s="4">
        <v>1</v>
      </c>
      <c r="C38" s="4">
        <v>10</v>
      </c>
      <c r="D38" s="36">
        <f t="shared" si="2"/>
        <v>1</v>
      </c>
      <c r="E38" s="68">
        <v>44585</v>
      </c>
      <c r="F38" s="30">
        <f t="shared" si="3"/>
        <v>4053.2</v>
      </c>
      <c r="G38" s="30">
        <f t="shared" si="4"/>
        <v>4053.2</v>
      </c>
      <c r="H38" s="30">
        <f t="shared" si="5"/>
        <v>0</v>
      </c>
      <c r="I38" s="30">
        <v>1872.7</v>
      </c>
      <c r="J38" s="30">
        <f t="shared" si="6"/>
        <v>5925.9</v>
      </c>
      <c r="K38" s="58"/>
      <c r="L38" s="58"/>
      <c r="M38" s="58"/>
      <c r="N38" s="59"/>
      <c r="O38" s="30">
        <f t="shared" si="7"/>
        <v>5925.9</v>
      </c>
      <c r="P38" s="30">
        <f t="shared" si="8"/>
        <v>4859.2</v>
      </c>
      <c r="Q38" s="30">
        <v>1066.7</v>
      </c>
      <c r="R38" s="1"/>
      <c r="S38" s="1"/>
      <c r="T38" s="1"/>
    </row>
    <row r="39" spans="1:20" s="2" customFormat="1" ht="17.100000000000001" customHeight="1">
      <c r="A39" s="10" t="s">
        <v>26</v>
      </c>
      <c r="B39" s="4">
        <v>1</v>
      </c>
      <c r="C39" s="4">
        <v>10</v>
      </c>
      <c r="D39" s="36">
        <f t="shared" si="2"/>
        <v>1</v>
      </c>
      <c r="E39" s="68">
        <v>43494</v>
      </c>
      <c r="F39" s="30">
        <f t="shared" si="3"/>
        <v>3954</v>
      </c>
      <c r="G39" s="30">
        <f t="shared" si="4"/>
        <v>3954</v>
      </c>
      <c r="H39" s="30">
        <f t="shared" si="5"/>
        <v>0</v>
      </c>
      <c r="I39" s="30">
        <v>-937.6</v>
      </c>
      <c r="J39" s="30">
        <f t="shared" si="6"/>
        <v>3016.4</v>
      </c>
      <c r="K39" s="59"/>
      <c r="L39" s="58"/>
      <c r="M39" s="58"/>
      <c r="N39" s="59"/>
      <c r="O39" s="30">
        <f t="shared" si="7"/>
        <v>3016.4</v>
      </c>
      <c r="P39" s="30">
        <f t="shared" si="8"/>
        <v>3016.4</v>
      </c>
      <c r="Q39" s="30"/>
      <c r="R39" s="1"/>
      <c r="S39" s="1"/>
      <c r="T39" s="1"/>
    </row>
    <row r="40" spans="1:20" s="2" customFormat="1" ht="17.100000000000001" customHeight="1">
      <c r="A40" s="10" t="s">
        <v>27</v>
      </c>
      <c r="B40" s="4">
        <v>1</v>
      </c>
      <c r="C40" s="4">
        <v>10</v>
      </c>
      <c r="D40" s="36">
        <f t="shared" si="2"/>
        <v>1</v>
      </c>
      <c r="E40" s="68">
        <v>7497</v>
      </c>
      <c r="F40" s="30">
        <f t="shared" si="3"/>
        <v>681.5</v>
      </c>
      <c r="G40" s="30">
        <f t="shared" si="4"/>
        <v>681.5</v>
      </c>
      <c r="H40" s="30">
        <f t="shared" si="5"/>
        <v>0</v>
      </c>
      <c r="I40" s="30">
        <v>-249.2</v>
      </c>
      <c r="J40" s="30">
        <f t="shared" si="6"/>
        <v>432.3</v>
      </c>
      <c r="K40" s="58"/>
      <c r="L40" s="58"/>
      <c r="M40" s="58"/>
      <c r="N40" s="59"/>
      <c r="O40" s="30">
        <f t="shared" si="7"/>
        <v>432.3</v>
      </c>
      <c r="P40" s="30">
        <f t="shared" si="8"/>
        <v>432.3</v>
      </c>
      <c r="Q40" s="30"/>
      <c r="R40" s="1"/>
      <c r="S40" s="1"/>
      <c r="T40" s="1"/>
    </row>
    <row r="41" spans="1:20" s="2" customFormat="1" ht="16.5" customHeight="1">
      <c r="A41" s="10" t="s">
        <v>28</v>
      </c>
      <c r="B41" s="4">
        <v>1</v>
      </c>
      <c r="C41" s="4">
        <v>10</v>
      </c>
      <c r="D41" s="36">
        <f t="shared" si="2"/>
        <v>1</v>
      </c>
      <c r="E41" s="68">
        <v>19492</v>
      </c>
      <c r="F41" s="30">
        <f t="shared" si="3"/>
        <v>1772</v>
      </c>
      <c r="G41" s="30">
        <f t="shared" si="4"/>
        <v>1772</v>
      </c>
      <c r="H41" s="30">
        <f t="shared" si="5"/>
        <v>0</v>
      </c>
      <c r="I41" s="30">
        <v>48.5</v>
      </c>
      <c r="J41" s="30">
        <f t="shared" si="6"/>
        <v>1820.5</v>
      </c>
      <c r="K41" s="58"/>
      <c r="L41" s="58"/>
      <c r="M41" s="58"/>
      <c r="N41" s="59"/>
      <c r="O41" s="30">
        <f t="shared" si="7"/>
        <v>1820.5</v>
      </c>
      <c r="P41" s="30">
        <f t="shared" si="8"/>
        <v>1820.5</v>
      </c>
      <c r="Q41" s="30"/>
      <c r="R41" s="1"/>
      <c r="S41" s="1"/>
      <c r="T41" s="1"/>
    </row>
    <row r="42" spans="1:20" s="2" customFormat="1" ht="17.100000000000001" customHeight="1">
      <c r="A42" s="10" t="s">
        <v>29</v>
      </c>
      <c r="B42" s="4">
        <v>1</v>
      </c>
      <c r="C42" s="4">
        <v>10</v>
      </c>
      <c r="D42" s="36">
        <f t="shared" si="2"/>
        <v>1</v>
      </c>
      <c r="E42" s="68">
        <v>17936</v>
      </c>
      <c r="F42" s="30">
        <f t="shared" si="3"/>
        <v>1630.5</v>
      </c>
      <c r="G42" s="30">
        <f t="shared" si="4"/>
        <v>1630.5</v>
      </c>
      <c r="H42" s="30">
        <f t="shared" si="5"/>
        <v>0</v>
      </c>
      <c r="I42" s="30">
        <v>-537.5</v>
      </c>
      <c r="J42" s="30">
        <f t="shared" si="6"/>
        <v>1093</v>
      </c>
      <c r="K42" s="58"/>
      <c r="L42" s="58"/>
      <c r="M42" s="58"/>
      <c r="N42" s="59"/>
      <c r="O42" s="30">
        <f t="shared" si="7"/>
        <v>1093</v>
      </c>
      <c r="P42" s="30">
        <f t="shared" si="8"/>
        <v>1093</v>
      </c>
      <c r="Q42" s="30"/>
      <c r="R42" s="1"/>
      <c r="S42" s="1"/>
      <c r="T42" s="1"/>
    </row>
    <row r="43" spans="1:20" s="2" customFormat="1" ht="17.100000000000001" customHeight="1">
      <c r="A43" s="10" t="s">
        <v>30</v>
      </c>
      <c r="B43" s="4">
        <v>1</v>
      </c>
      <c r="C43" s="4">
        <v>10</v>
      </c>
      <c r="D43" s="36">
        <f t="shared" si="2"/>
        <v>1</v>
      </c>
      <c r="E43" s="68">
        <v>41493</v>
      </c>
      <c r="F43" s="30">
        <f t="shared" si="3"/>
        <v>3772.1</v>
      </c>
      <c r="G43" s="30">
        <f t="shared" si="4"/>
        <v>3772.1</v>
      </c>
      <c r="H43" s="30">
        <f t="shared" si="5"/>
        <v>0</v>
      </c>
      <c r="I43" s="30">
        <v>713</v>
      </c>
      <c r="J43" s="30">
        <f t="shared" si="6"/>
        <v>4485.1000000000004</v>
      </c>
      <c r="K43" s="58"/>
      <c r="L43" s="58"/>
      <c r="M43" s="58"/>
      <c r="N43" s="59"/>
      <c r="O43" s="30">
        <f t="shared" si="7"/>
        <v>4485.1000000000004</v>
      </c>
      <c r="P43" s="30">
        <f t="shared" si="8"/>
        <v>2979.7</v>
      </c>
      <c r="Q43" s="30">
        <v>1505.4</v>
      </c>
      <c r="R43" s="1"/>
      <c r="S43" s="1"/>
      <c r="T43" s="1"/>
    </row>
    <row r="44" spans="1:20" s="2" customFormat="1" ht="17.100000000000001" customHeight="1">
      <c r="A44" s="10" t="s">
        <v>31</v>
      </c>
      <c r="B44" s="4">
        <v>1</v>
      </c>
      <c r="C44" s="4">
        <v>10</v>
      </c>
      <c r="D44" s="36">
        <f t="shared" si="2"/>
        <v>1</v>
      </c>
      <c r="E44" s="68">
        <v>30618</v>
      </c>
      <c r="F44" s="30">
        <f t="shared" si="3"/>
        <v>2783.5</v>
      </c>
      <c r="G44" s="30">
        <f t="shared" si="4"/>
        <v>2783.5</v>
      </c>
      <c r="H44" s="30">
        <f t="shared" si="5"/>
        <v>0</v>
      </c>
      <c r="I44" s="30">
        <v>258.8</v>
      </c>
      <c r="J44" s="30">
        <f t="shared" si="6"/>
        <v>3042.3</v>
      </c>
      <c r="K44" s="58"/>
      <c r="L44" s="58"/>
      <c r="M44" s="58"/>
      <c r="N44" s="59"/>
      <c r="O44" s="30">
        <f t="shared" si="7"/>
        <v>3042.3</v>
      </c>
      <c r="P44" s="30">
        <f t="shared" si="8"/>
        <v>3042.3</v>
      </c>
      <c r="Q44" s="30"/>
      <c r="R44" s="1"/>
      <c r="S44" s="1"/>
      <c r="T44" s="1"/>
    </row>
    <row r="45" spans="1:20" s="2" customFormat="1" ht="17.100000000000001" customHeight="1">
      <c r="A45" s="10" t="s">
        <v>1</v>
      </c>
      <c r="B45" s="4">
        <v>1</v>
      </c>
      <c r="C45" s="4">
        <v>10</v>
      </c>
      <c r="D45" s="36">
        <f t="shared" si="2"/>
        <v>1</v>
      </c>
      <c r="E45" s="68">
        <v>42719</v>
      </c>
      <c r="F45" s="30">
        <f t="shared" si="3"/>
        <v>3883.5</v>
      </c>
      <c r="G45" s="30">
        <f t="shared" si="4"/>
        <v>3883.5</v>
      </c>
      <c r="H45" s="30">
        <f t="shared" si="5"/>
        <v>0</v>
      </c>
      <c r="I45" s="30">
        <v>2758.8</v>
      </c>
      <c r="J45" s="30">
        <f t="shared" si="6"/>
        <v>6642.3</v>
      </c>
      <c r="K45" s="58"/>
      <c r="L45" s="58"/>
      <c r="M45" s="58"/>
      <c r="N45" s="59"/>
      <c r="O45" s="30">
        <f t="shared" si="7"/>
        <v>6642.3</v>
      </c>
      <c r="P45" s="30">
        <f t="shared" si="8"/>
        <v>6642.3</v>
      </c>
      <c r="Q45" s="30"/>
      <c r="R45" s="1"/>
      <c r="S45" s="1"/>
      <c r="T45" s="1"/>
    </row>
    <row r="46" spans="1:20" s="2" customFormat="1" ht="17.100000000000001" customHeight="1">
      <c r="A46" s="10" t="s">
        <v>32</v>
      </c>
      <c r="B46" s="4">
        <v>1</v>
      </c>
      <c r="C46" s="4">
        <v>10</v>
      </c>
      <c r="D46" s="36">
        <f t="shared" si="2"/>
        <v>1</v>
      </c>
      <c r="E46" s="68">
        <v>38544</v>
      </c>
      <c r="F46" s="30">
        <f t="shared" si="3"/>
        <v>3504</v>
      </c>
      <c r="G46" s="30">
        <f t="shared" si="4"/>
        <v>3504</v>
      </c>
      <c r="H46" s="30">
        <f t="shared" si="5"/>
        <v>0</v>
      </c>
      <c r="I46" s="30">
        <v>1972</v>
      </c>
      <c r="J46" s="30">
        <f t="shared" si="6"/>
        <v>5476</v>
      </c>
      <c r="K46" s="58"/>
      <c r="L46" s="58"/>
      <c r="M46" s="58"/>
      <c r="N46" s="59"/>
      <c r="O46" s="30">
        <f t="shared" si="7"/>
        <v>5476</v>
      </c>
      <c r="P46" s="30">
        <f t="shared" si="8"/>
        <v>5476</v>
      </c>
      <c r="Q46" s="30"/>
      <c r="R46" s="1"/>
      <c r="S46" s="1"/>
      <c r="T46" s="1"/>
    </row>
    <row r="47" spans="1:20" s="2" customFormat="1" ht="17.100000000000001" customHeight="1">
      <c r="A47" s="10" t="s">
        <v>33</v>
      </c>
      <c r="B47" s="4">
        <v>1</v>
      </c>
      <c r="C47" s="4">
        <v>10</v>
      </c>
      <c r="D47" s="36">
        <f t="shared" si="2"/>
        <v>1</v>
      </c>
      <c r="E47" s="68">
        <v>27283</v>
      </c>
      <c r="F47" s="30">
        <f t="shared" si="3"/>
        <v>2480.3000000000002</v>
      </c>
      <c r="G47" s="30">
        <f t="shared" si="4"/>
        <v>2480.3000000000002</v>
      </c>
      <c r="H47" s="30">
        <f t="shared" si="5"/>
        <v>0</v>
      </c>
      <c r="I47" s="30">
        <v>0</v>
      </c>
      <c r="J47" s="30">
        <f t="shared" si="6"/>
        <v>2480.3000000000002</v>
      </c>
      <c r="K47" s="58"/>
      <c r="L47" s="58"/>
      <c r="M47" s="58"/>
      <c r="N47" s="59"/>
      <c r="O47" s="30">
        <f t="shared" si="7"/>
        <v>2480.3000000000002</v>
      </c>
      <c r="P47" s="30">
        <f t="shared" si="8"/>
        <v>2480.3000000000002</v>
      </c>
      <c r="Q47" s="30"/>
      <c r="R47" s="1"/>
      <c r="S47" s="1"/>
      <c r="T47" s="1"/>
    </row>
    <row r="48" spans="1:20" s="2" customFormat="1" ht="17.100000000000001" customHeight="1">
      <c r="A48" s="10" t="s">
        <v>34</v>
      </c>
      <c r="B48" s="4">
        <v>1</v>
      </c>
      <c r="C48" s="4">
        <v>10</v>
      </c>
      <c r="D48" s="36">
        <f t="shared" si="2"/>
        <v>1</v>
      </c>
      <c r="E48" s="68">
        <v>51618</v>
      </c>
      <c r="F48" s="30">
        <f t="shared" si="3"/>
        <v>4692.5</v>
      </c>
      <c r="G48" s="30">
        <f t="shared" si="4"/>
        <v>4692.5</v>
      </c>
      <c r="H48" s="30">
        <f t="shared" si="5"/>
        <v>0</v>
      </c>
      <c r="I48" s="30">
        <v>-1669.8</v>
      </c>
      <c r="J48" s="30">
        <f t="shared" si="6"/>
        <v>3022.7</v>
      </c>
      <c r="K48" s="58"/>
      <c r="L48" s="58"/>
      <c r="M48" s="58"/>
      <c r="N48" s="59"/>
      <c r="O48" s="30">
        <f t="shared" si="7"/>
        <v>3022.7</v>
      </c>
      <c r="P48" s="30">
        <f t="shared" si="8"/>
        <v>3022.7</v>
      </c>
      <c r="Q48" s="30"/>
      <c r="R48" s="1"/>
      <c r="S48" s="1"/>
      <c r="T48" s="1"/>
    </row>
    <row r="49" spans="1:156" s="2" customFormat="1" ht="17.100000000000001" customHeight="1">
      <c r="A49" s="10" t="s">
        <v>35</v>
      </c>
      <c r="B49" s="4">
        <v>1</v>
      </c>
      <c r="C49" s="4">
        <v>10</v>
      </c>
      <c r="D49" s="36">
        <f t="shared" si="2"/>
        <v>1</v>
      </c>
      <c r="E49" s="68">
        <v>40697</v>
      </c>
      <c r="F49" s="30">
        <f t="shared" si="3"/>
        <v>3699.7</v>
      </c>
      <c r="G49" s="30">
        <f t="shared" si="4"/>
        <v>3699.7</v>
      </c>
      <c r="H49" s="30">
        <f t="shared" si="5"/>
        <v>0</v>
      </c>
      <c r="I49" s="30">
        <v>2458</v>
      </c>
      <c r="J49" s="30">
        <f t="shared" si="6"/>
        <v>6157.7</v>
      </c>
      <c r="K49" s="58"/>
      <c r="L49" s="58"/>
      <c r="M49" s="58"/>
      <c r="N49" s="59"/>
      <c r="O49" s="30">
        <f t="shared" si="7"/>
        <v>6157.7</v>
      </c>
      <c r="P49" s="30">
        <f t="shared" si="8"/>
        <v>6157.7</v>
      </c>
      <c r="Q49" s="30"/>
      <c r="R49" s="1"/>
      <c r="S49" s="1"/>
      <c r="T49" s="1"/>
    </row>
    <row r="50" spans="1:156" s="2" customFormat="1" ht="17.100000000000001" customHeight="1">
      <c r="A50" s="10" t="s">
        <v>36</v>
      </c>
      <c r="B50" s="4">
        <v>1</v>
      </c>
      <c r="C50" s="4">
        <v>10</v>
      </c>
      <c r="D50" s="36">
        <f t="shared" si="2"/>
        <v>1</v>
      </c>
      <c r="E50" s="68">
        <v>35165</v>
      </c>
      <c r="F50" s="30">
        <f t="shared" si="3"/>
        <v>3196.8</v>
      </c>
      <c r="G50" s="30">
        <f t="shared" si="4"/>
        <v>3196.8</v>
      </c>
      <c r="H50" s="30">
        <f t="shared" si="5"/>
        <v>0</v>
      </c>
      <c r="I50" s="30">
        <v>1559</v>
      </c>
      <c r="J50" s="30">
        <f t="shared" si="6"/>
        <v>4755.8</v>
      </c>
      <c r="K50" s="58"/>
      <c r="L50" s="58"/>
      <c r="M50" s="58"/>
      <c r="N50" s="59"/>
      <c r="O50" s="30">
        <f t="shared" si="7"/>
        <v>4755.8</v>
      </c>
      <c r="P50" s="30">
        <f t="shared" si="8"/>
        <v>4142.1000000000004</v>
      </c>
      <c r="Q50" s="30">
        <v>613.70000000000005</v>
      </c>
      <c r="R50" s="1"/>
      <c r="S50" s="1"/>
      <c r="T50" s="1"/>
    </row>
    <row r="51" spans="1:156" s="2" customFormat="1" ht="17.100000000000001" customHeight="1">
      <c r="A51" s="10" t="s">
        <v>37</v>
      </c>
      <c r="B51" s="4">
        <v>1</v>
      </c>
      <c r="C51" s="4">
        <v>10</v>
      </c>
      <c r="D51" s="36">
        <f t="shared" si="2"/>
        <v>1</v>
      </c>
      <c r="E51" s="68">
        <v>75304</v>
      </c>
      <c r="F51" s="30">
        <f t="shared" si="3"/>
        <v>6845.8</v>
      </c>
      <c r="G51" s="30">
        <f t="shared" si="4"/>
        <v>6845.8</v>
      </c>
      <c r="H51" s="30">
        <f t="shared" si="5"/>
        <v>0</v>
      </c>
      <c r="I51" s="30">
        <v>1829.2</v>
      </c>
      <c r="J51" s="30">
        <f t="shared" si="6"/>
        <v>8675</v>
      </c>
      <c r="K51" s="58"/>
      <c r="L51" s="58"/>
      <c r="M51" s="58"/>
      <c r="N51" s="59"/>
      <c r="O51" s="30">
        <f t="shared" si="7"/>
        <v>8675</v>
      </c>
      <c r="P51" s="30">
        <f t="shared" si="8"/>
        <v>8675</v>
      </c>
      <c r="Q51" s="30"/>
      <c r="R51" s="1"/>
      <c r="S51" s="1"/>
      <c r="T51" s="1"/>
    </row>
    <row r="52" spans="1:156" s="2" customFormat="1" ht="17.100000000000001" customHeight="1">
      <c r="A52" s="10" t="s">
        <v>38</v>
      </c>
      <c r="B52" s="4">
        <v>1</v>
      </c>
      <c r="C52" s="4">
        <v>10</v>
      </c>
      <c r="D52" s="36">
        <f t="shared" si="2"/>
        <v>1</v>
      </c>
      <c r="E52" s="68">
        <v>35659</v>
      </c>
      <c r="F52" s="30">
        <f t="shared" si="3"/>
        <v>3241.7</v>
      </c>
      <c r="G52" s="30">
        <f t="shared" si="4"/>
        <v>3241.7</v>
      </c>
      <c r="H52" s="30">
        <f t="shared" si="5"/>
        <v>0</v>
      </c>
      <c r="I52" s="30">
        <v>2340.8000000000002</v>
      </c>
      <c r="J52" s="30">
        <f t="shared" si="6"/>
        <v>5582.5</v>
      </c>
      <c r="K52" s="59"/>
      <c r="L52" s="58"/>
      <c r="M52" s="58"/>
      <c r="N52" s="59"/>
      <c r="O52" s="30">
        <f t="shared" si="7"/>
        <v>5582.5</v>
      </c>
      <c r="P52" s="30">
        <f t="shared" si="8"/>
        <v>5582.5</v>
      </c>
      <c r="Q52" s="30"/>
      <c r="R52" s="1"/>
      <c r="S52" s="1"/>
      <c r="T52" s="1"/>
    </row>
    <row r="53" spans="1:156" s="2" customFormat="1" ht="17.100000000000001" customHeight="1">
      <c r="A53" s="10" t="s">
        <v>2</v>
      </c>
      <c r="B53" s="4">
        <v>1</v>
      </c>
      <c r="C53" s="4">
        <v>10</v>
      </c>
      <c r="D53" s="36">
        <f t="shared" si="2"/>
        <v>1</v>
      </c>
      <c r="E53" s="68">
        <v>32900</v>
      </c>
      <c r="F53" s="30">
        <f t="shared" si="3"/>
        <v>2990.9</v>
      </c>
      <c r="G53" s="30">
        <f t="shared" si="4"/>
        <v>2990.9</v>
      </c>
      <c r="H53" s="30">
        <f t="shared" si="5"/>
        <v>0</v>
      </c>
      <c r="I53" s="30">
        <v>2155</v>
      </c>
      <c r="J53" s="30">
        <f t="shared" si="6"/>
        <v>5145.8999999999996</v>
      </c>
      <c r="K53" s="58"/>
      <c r="L53" s="58"/>
      <c r="M53" s="58"/>
      <c r="N53" s="59"/>
      <c r="O53" s="30">
        <f t="shared" si="7"/>
        <v>5145.8999999999996</v>
      </c>
      <c r="P53" s="30">
        <f t="shared" si="8"/>
        <v>5145.8999999999996</v>
      </c>
      <c r="Q53" s="30"/>
      <c r="R53" s="1"/>
      <c r="S53" s="1"/>
      <c r="T53" s="1"/>
    </row>
    <row r="54" spans="1:156" s="2" customFormat="1" ht="17.100000000000001" customHeight="1">
      <c r="A54" s="10" t="s">
        <v>39</v>
      </c>
      <c r="B54" s="4">
        <v>1</v>
      </c>
      <c r="C54" s="4">
        <v>10</v>
      </c>
      <c r="D54" s="36">
        <f t="shared" si="2"/>
        <v>1</v>
      </c>
      <c r="E54" s="68">
        <v>35463</v>
      </c>
      <c r="F54" s="30">
        <f t="shared" si="3"/>
        <v>3223.9</v>
      </c>
      <c r="G54" s="30">
        <f t="shared" si="4"/>
        <v>3223.9</v>
      </c>
      <c r="H54" s="30">
        <f t="shared" si="5"/>
        <v>0</v>
      </c>
      <c r="I54" s="30">
        <v>-418.4</v>
      </c>
      <c r="J54" s="30">
        <f t="shared" si="6"/>
        <v>2805.5</v>
      </c>
      <c r="K54" s="59"/>
      <c r="L54" s="58"/>
      <c r="M54" s="58"/>
      <c r="N54" s="59"/>
      <c r="O54" s="30">
        <f t="shared" si="7"/>
        <v>2805.5</v>
      </c>
      <c r="P54" s="30">
        <f t="shared" si="8"/>
        <v>2805.5</v>
      </c>
      <c r="Q54" s="30"/>
      <c r="R54" s="1"/>
      <c r="S54" s="1"/>
      <c r="T54" s="1"/>
    </row>
    <row r="55" spans="1:156" s="2" customFormat="1" ht="17.100000000000001" customHeight="1">
      <c r="A55" s="10" t="s">
        <v>3</v>
      </c>
      <c r="B55" s="4">
        <v>1</v>
      </c>
      <c r="C55" s="4">
        <v>10</v>
      </c>
      <c r="D55" s="36">
        <f t="shared" si="2"/>
        <v>1</v>
      </c>
      <c r="E55" s="68">
        <v>33094</v>
      </c>
      <c r="F55" s="30">
        <f t="shared" si="3"/>
        <v>3008.5</v>
      </c>
      <c r="G55" s="30">
        <f t="shared" si="4"/>
        <v>3008.5</v>
      </c>
      <c r="H55" s="30">
        <f t="shared" si="5"/>
        <v>0</v>
      </c>
      <c r="I55" s="30">
        <v>2056</v>
      </c>
      <c r="J55" s="30">
        <f t="shared" si="6"/>
        <v>5064.5</v>
      </c>
      <c r="K55" s="58"/>
      <c r="L55" s="58"/>
      <c r="M55" s="58"/>
      <c r="N55" s="59"/>
      <c r="O55" s="30">
        <f t="shared" si="7"/>
        <v>5064.5</v>
      </c>
      <c r="P55" s="30">
        <f t="shared" si="8"/>
        <v>5064.5</v>
      </c>
      <c r="Q55" s="30"/>
      <c r="R55" s="1"/>
      <c r="S55" s="1"/>
      <c r="T55" s="1"/>
    </row>
    <row r="56" spans="1:156" s="2" customFormat="1" ht="17.100000000000001" customHeight="1">
      <c r="A56" s="10" t="s">
        <v>40</v>
      </c>
      <c r="B56" s="4">
        <v>1</v>
      </c>
      <c r="C56" s="4">
        <v>10</v>
      </c>
      <c r="D56" s="36">
        <f t="shared" si="2"/>
        <v>1</v>
      </c>
      <c r="E56" s="68">
        <v>43572</v>
      </c>
      <c r="F56" s="30">
        <f t="shared" si="3"/>
        <v>3961.1</v>
      </c>
      <c r="G56" s="30">
        <f t="shared" si="4"/>
        <v>3961.1</v>
      </c>
      <c r="H56" s="30">
        <f t="shared" si="5"/>
        <v>0</v>
      </c>
      <c r="I56" s="30">
        <v>1057.4000000000001</v>
      </c>
      <c r="J56" s="30">
        <f t="shared" si="6"/>
        <v>5018.5</v>
      </c>
      <c r="K56" s="58"/>
      <c r="L56" s="58"/>
      <c r="M56" s="58"/>
      <c r="N56" s="59"/>
      <c r="O56" s="30">
        <f t="shared" si="7"/>
        <v>5018.5</v>
      </c>
      <c r="P56" s="30">
        <f t="shared" si="8"/>
        <v>4355.3</v>
      </c>
      <c r="Q56" s="30">
        <v>663.2</v>
      </c>
      <c r="R56" s="1"/>
      <c r="S56" s="1"/>
      <c r="T56" s="1"/>
    </row>
    <row r="57" spans="1:156" s="2" customFormat="1" ht="17.100000000000001" customHeight="1">
      <c r="A57" s="14" t="s">
        <v>41</v>
      </c>
      <c r="B57" s="13"/>
      <c r="C57" s="13"/>
      <c r="D57" s="5"/>
      <c r="E57" s="62">
        <f>SUM(E58:E380)</f>
        <v>479865</v>
      </c>
      <c r="F57" s="29">
        <f t="shared" ref="F57:G57" si="13">SUM(F58:F380)</f>
        <v>43623.8</v>
      </c>
      <c r="G57" s="29">
        <f t="shared" si="13"/>
        <v>43623.8</v>
      </c>
      <c r="H57" s="29">
        <f>SUM(H58:H380)</f>
        <v>0</v>
      </c>
      <c r="I57" s="29">
        <f t="shared" ref="I57:J57" si="14">SUM(I58:I380)</f>
        <v>3690.1999999999966</v>
      </c>
      <c r="J57" s="29">
        <f t="shared" si="14"/>
        <v>47814.899999999994</v>
      </c>
      <c r="K57" s="29"/>
      <c r="L57" s="29"/>
      <c r="M57" s="29"/>
      <c r="N57" s="29"/>
      <c r="O57" s="29">
        <f t="shared" ref="O57:Q57" si="15">SUM(O58:O380)</f>
        <v>47814.899999999994</v>
      </c>
      <c r="P57" s="29">
        <f t="shared" si="15"/>
        <v>45734.200000000004</v>
      </c>
      <c r="Q57" s="29">
        <f t="shared" si="15"/>
        <v>2080.7000000000007</v>
      </c>
      <c r="R57" s="1"/>
      <c r="S57" s="1"/>
      <c r="T57" s="1"/>
    </row>
    <row r="58" spans="1:156" s="2" customFormat="1" ht="16.5" customHeight="1">
      <c r="A58" s="15" t="s">
        <v>42</v>
      </c>
      <c r="B58" s="8"/>
      <c r="C58" s="8"/>
      <c r="D58" s="36"/>
      <c r="E58" s="64"/>
      <c r="F58" s="30"/>
      <c r="G58" s="30"/>
      <c r="H58" s="30"/>
      <c r="I58" s="30"/>
      <c r="J58" s="30"/>
      <c r="K58" s="8"/>
      <c r="L58" s="8"/>
      <c r="M58" s="8"/>
      <c r="N58" s="8"/>
      <c r="O58" s="30"/>
      <c r="P58" s="30"/>
      <c r="Q58" s="30"/>
      <c r="R58" s="1"/>
      <c r="S58" s="1"/>
      <c r="T58" s="1"/>
    </row>
    <row r="59" spans="1:156" s="2" customFormat="1" ht="17.100000000000001" customHeight="1">
      <c r="A59" s="11" t="s">
        <v>43</v>
      </c>
      <c r="B59" s="4">
        <v>1</v>
      </c>
      <c r="C59" s="4">
        <v>10</v>
      </c>
      <c r="D59" s="36">
        <f t="shared" ref="D59:D122" si="16">(B59*C59)/(C59)</f>
        <v>1</v>
      </c>
      <c r="E59" s="63">
        <v>1726</v>
      </c>
      <c r="F59" s="30">
        <f t="shared" ref="F59:F122" si="17">ROUND(E59/11,1)</f>
        <v>156.9</v>
      </c>
      <c r="G59" s="30">
        <f t="shared" ref="G59:G122" si="18">ROUND(D59*F59,1)</f>
        <v>156.9</v>
      </c>
      <c r="H59" s="30">
        <f>G59-F59</f>
        <v>0</v>
      </c>
      <c r="I59" s="30">
        <v>-252</v>
      </c>
      <c r="J59" s="30">
        <f t="shared" ref="J59:J122" si="19">IF(G59+I59&gt;0,ROUND(G59+I59,1),0)</f>
        <v>0</v>
      </c>
      <c r="K59" s="58"/>
      <c r="L59" s="58"/>
      <c r="M59" s="59"/>
      <c r="N59" s="59"/>
      <c r="O59" s="30">
        <f t="shared" ref="O59:O122" si="20">IF(OR(K59="+",L59="+",M59="+",N59="+"),0,J59)</f>
        <v>0</v>
      </c>
      <c r="P59" s="30">
        <f t="shared" ref="P59:P122" si="21">ROUND(O59-Q59,1)</f>
        <v>0</v>
      </c>
      <c r="Q59" s="30"/>
      <c r="R59" s="1"/>
      <c r="S59" s="1"/>
      <c r="T59" s="1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7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7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7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7"/>
      <c r="EY59" s="6"/>
      <c r="EZ59" s="6"/>
    </row>
    <row r="60" spans="1:156" s="2" customFormat="1" ht="17.100000000000001" customHeight="1">
      <c r="A60" s="11" t="s">
        <v>44</v>
      </c>
      <c r="B60" s="4">
        <v>1</v>
      </c>
      <c r="C60" s="4">
        <v>10</v>
      </c>
      <c r="D60" s="36">
        <f t="shared" si="16"/>
        <v>1</v>
      </c>
      <c r="E60" s="63">
        <v>2007</v>
      </c>
      <c r="F60" s="30">
        <f t="shared" si="17"/>
        <v>182.5</v>
      </c>
      <c r="G60" s="30">
        <f t="shared" si="18"/>
        <v>182.5</v>
      </c>
      <c r="H60" s="30">
        <f>G60-F60</f>
        <v>0</v>
      </c>
      <c r="I60" s="30">
        <v>-293.10000000000002</v>
      </c>
      <c r="J60" s="30">
        <f t="shared" si="19"/>
        <v>0</v>
      </c>
      <c r="K60" s="58"/>
      <c r="L60" s="58"/>
      <c r="M60" s="59"/>
      <c r="N60" s="59"/>
      <c r="O60" s="30">
        <f t="shared" si="20"/>
        <v>0</v>
      </c>
      <c r="P60" s="30">
        <f t="shared" si="21"/>
        <v>0</v>
      </c>
      <c r="Q60" s="30"/>
      <c r="R60" s="1"/>
      <c r="S60" s="1"/>
      <c r="T60" s="1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7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7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7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7"/>
      <c r="EY60" s="6"/>
      <c r="EZ60" s="6"/>
    </row>
    <row r="61" spans="1:156" s="2" customFormat="1" ht="17.100000000000001" customHeight="1">
      <c r="A61" s="11" t="s">
        <v>45</v>
      </c>
      <c r="B61" s="4">
        <v>1</v>
      </c>
      <c r="C61" s="4">
        <v>10</v>
      </c>
      <c r="D61" s="36">
        <f t="shared" si="16"/>
        <v>1</v>
      </c>
      <c r="E61" s="63">
        <v>1829</v>
      </c>
      <c r="F61" s="30">
        <f t="shared" si="17"/>
        <v>166.3</v>
      </c>
      <c r="G61" s="30">
        <f t="shared" si="18"/>
        <v>166.3</v>
      </c>
      <c r="H61" s="30">
        <f>G61-F61</f>
        <v>0</v>
      </c>
      <c r="I61" s="30">
        <v>-267</v>
      </c>
      <c r="J61" s="30">
        <f t="shared" si="19"/>
        <v>0</v>
      </c>
      <c r="K61" s="58"/>
      <c r="L61" s="58"/>
      <c r="M61" s="59"/>
      <c r="N61" s="59"/>
      <c r="O61" s="30">
        <f t="shared" si="20"/>
        <v>0</v>
      </c>
      <c r="P61" s="30">
        <f t="shared" si="21"/>
        <v>0</v>
      </c>
      <c r="Q61" s="30"/>
      <c r="R61" s="1"/>
      <c r="S61" s="1"/>
      <c r="T61" s="1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7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7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7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7"/>
      <c r="EY61" s="6"/>
      <c r="EZ61" s="6"/>
    </row>
    <row r="62" spans="1:156" s="2" customFormat="1" ht="17.100000000000001" customHeight="1">
      <c r="A62" s="11" t="s">
        <v>46</v>
      </c>
      <c r="B62" s="4">
        <v>1</v>
      </c>
      <c r="C62" s="4">
        <v>10</v>
      </c>
      <c r="D62" s="36">
        <f t="shared" si="16"/>
        <v>1</v>
      </c>
      <c r="E62" s="63">
        <v>1055</v>
      </c>
      <c r="F62" s="30">
        <f t="shared" si="17"/>
        <v>95.9</v>
      </c>
      <c r="G62" s="30">
        <f t="shared" si="18"/>
        <v>95.9</v>
      </c>
      <c r="H62" s="30">
        <f>G62-F62</f>
        <v>0</v>
      </c>
      <c r="I62" s="30">
        <v>-154</v>
      </c>
      <c r="J62" s="30">
        <f t="shared" si="19"/>
        <v>0</v>
      </c>
      <c r="K62" s="58"/>
      <c r="L62" s="58"/>
      <c r="M62" s="59"/>
      <c r="N62" s="59"/>
      <c r="O62" s="30">
        <f t="shared" si="20"/>
        <v>0</v>
      </c>
      <c r="P62" s="30">
        <f t="shared" si="21"/>
        <v>0</v>
      </c>
      <c r="Q62" s="30"/>
      <c r="R62" s="1"/>
      <c r="S62" s="1"/>
      <c r="T62" s="1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7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7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7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7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7"/>
      <c r="EY62" s="6"/>
      <c r="EZ62" s="6"/>
    </row>
    <row r="63" spans="1:156" s="2" customFormat="1" ht="17.100000000000001" customHeight="1">
      <c r="A63" s="11" t="s">
        <v>47</v>
      </c>
      <c r="B63" s="4">
        <v>1</v>
      </c>
      <c r="C63" s="4">
        <v>10</v>
      </c>
      <c r="D63" s="36">
        <f t="shared" si="16"/>
        <v>1</v>
      </c>
      <c r="E63" s="63">
        <v>2476</v>
      </c>
      <c r="F63" s="30">
        <f t="shared" si="17"/>
        <v>225.1</v>
      </c>
      <c r="G63" s="30">
        <f t="shared" si="18"/>
        <v>225.1</v>
      </c>
      <c r="H63" s="30">
        <f>G63-F63</f>
        <v>0</v>
      </c>
      <c r="I63" s="30">
        <v>-361.5</v>
      </c>
      <c r="J63" s="30">
        <f t="shared" si="19"/>
        <v>0</v>
      </c>
      <c r="K63" s="58"/>
      <c r="L63" s="58"/>
      <c r="M63" s="59"/>
      <c r="N63" s="59"/>
      <c r="O63" s="30">
        <f t="shared" si="20"/>
        <v>0</v>
      </c>
      <c r="P63" s="30">
        <f t="shared" si="21"/>
        <v>0</v>
      </c>
      <c r="Q63" s="30"/>
      <c r="R63" s="1"/>
      <c r="S63" s="1"/>
      <c r="T63" s="1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7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7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7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7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7"/>
      <c r="EY63" s="6"/>
      <c r="EZ63" s="6"/>
    </row>
    <row r="64" spans="1:156" s="2" customFormat="1" ht="17.100000000000001" customHeight="1">
      <c r="A64" s="15" t="s">
        <v>48</v>
      </c>
      <c r="B64" s="8"/>
      <c r="C64" s="8"/>
      <c r="D64" s="36"/>
      <c r="E64" s="64"/>
      <c r="F64" s="30"/>
      <c r="G64" s="30"/>
      <c r="H64" s="30"/>
      <c r="I64" s="30"/>
      <c r="J64" s="30"/>
      <c r="K64" s="8"/>
      <c r="L64" s="8"/>
      <c r="M64" s="8"/>
      <c r="N64" s="8"/>
      <c r="O64" s="30"/>
      <c r="P64" s="30"/>
      <c r="Q64" s="30"/>
      <c r="R64" s="1"/>
      <c r="S64" s="1"/>
      <c r="T64" s="1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7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7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7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7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7"/>
      <c r="EY64" s="6"/>
      <c r="EZ64" s="6"/>
    </row>
    <row r="65" spans="1:156" s="2" customFormat="1" ht="17.100000000000001" customHeight="1">
      <c r="A65" s="11" t="s">
        <v>49</v>
      </c>
      <c r="B65" s="4">
        <v>1</v>
      </c>
      <c r="C65" s="4">
        <v>10</v>
      </c>
      <c r="D65" s="36">
        <f t="shared" si="16"/>
        <v>1</v>
      </c>
      <c r="E65" s="63">
        <v>57</v>
      </c>
      <c r="F65" s="30">
        <f t="shared" si="17"/>
        <v>5.2</v>
      </c>
      <c r="G65" s="30">
        <f t="shared" si="18"/>
        <v>5.2</v>
      </c>
      <c r="H65" s="30">
        <f t="shared" ref="H65:H76" si="22">G65-F65</f>
        <v>0</v>
      </c>
      <c r="I65" s="30">
        <v>-1.2</v>
      </c>
      <c r="J65" s="30">
        <f t="shared" si="19"/>
        <v>4</v>
      </c>
      <c r="K65" s="58"/>
      <c r="L65" s="58"/>
      <c r="M65" s="59"/>
      <c r="N65" s="59"/>
      <c r="O65" s="30">
        <f t="shared" si="20"/>
        <v>4</v>
      </c>
      <c r="P65" s="30">
        <f t="shared" si="21"/>
        <v>3.5</v>
      </c>
      <c r="Q65" s="30">
        <v>0.5</v>
      </c>
      <c r="R65" s="1"/>
      <c r="S65" s="1"/>
      <c r="T65" s="1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7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7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7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7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7"/>
      <c r="EY65" s="6"/>
      <c r="EZ65" s="6"/>
    </row>
    <row r="66" spans="1:156" s="2" customFormat="1" ht="17.100000000000001" customHeight="1">
      <c r="A66" s="11" t="s">
        <v>50</v>
      </c>
      <c r="B66" s="4">
        <v>1</v>
      </c>
      <c r="C66" s="4">
        <v>10</v>
      </c>
      <c r="D66" s="36">
        <f t="shared" si="16"/>
        <v>1</v>
      </c>
      <c r="E66" s="63">
        <v>887</v>
      </c>
      <c r="F66" s="30">
        <f t="shared" si="17"/>
        <v>80.599999999999994</v>
      </c>
      <c r="G66" s="30">
        <f t="shared" si="18"/>
        <v>80.599999999999994</v>
      </c>
      <c r="H66" s="30">
        <f t="shared" si="22"/>
        <v>0</v>
      </c>
      <c r="I66" s="30">
        <v>-20</v>
      </c>
      <c r="J66" s="30">
        <f t="shared" si="19"/>
        <v>60.6</v>
      </c>
      <c r="K66" s="58"/>
      <c r="L66" s="58"/>
      <c r="M66" s="59"/>
      <c r="N66" s="59"/>
      <c r="O66" s="30">
        <f t="shared" si="20"/>
        <v>60.6</v>
      </c>
      <c r="P66" s="30">
        <f t="shared" si="21"/>
        <v>60.6</v>
      </c>
      <c r="Q66" s="30"/>
      <c r="R66" s="1"/>
      <c r="S66" s="1"/>
      <c r="T66" s="1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7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7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7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7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7"/>
      <c r="EY66" s="6"/>
      <c r="EZ66" s="6"/>
    </row>
    <row r="67" spans="1:156" s="2" customFormat="1" ht="17.100000000000001" customHeight="1">
      <c r="A67" s="11" t="s">
        <v>51</v>
      </c>
      <c r="B67" s="4">
        <v>1</v>
      </c>
      <c r="C67" s="4">
        <v>10</v>
      </c>
      <c r="D67" s="36">
        <f t="shared" si="16"/>
        <v>1</v>
      </c>
      <c r="E67" s="63">
        <v>186</v>
      </c>
      <c r="F67" s="30">
        <f t="shared" si="17"/>
        <v>16.899999999999999</v>
      </c>
      <c r="G67" s="30">
        <f t="shared" si="18"/>
        <v>16.899999999999999</v>
      </c>
      <c r="H67" s="30">
        <f t="shared" si="22"/>
        <v>0</v>
      </c>
      <c r="I67" s="30">
        <v>-4.2</v>
      </c>
      <c r="J67" s="30">
        <f t="shared" si="19"/>
        <v>12.7</v>
      </c>
      <c r="K67" s="58"/>
      <c r="L67" s="58"/>
      <c r="M67" s="59"/>
      <c r="N67" s="59"/>
      <c r="O67" s="30">
        <f t="shared" si="20"/>
        <v>12.7</v>
      </c>
      <c r="P67" s="30">
        <f t="shared" si="21"/>
        <v>11.3</v>
      </c>
      <c r="Q67" s="30">
        <v>1.4</v>
      </c>
      <c r="R67" s="1"/>
      <c r="S67" s="1"/>
      <c r="T67" s="1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7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7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7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7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7"/>
      <c r="EY67" s="6"/>
      <c r="EZ67" s="6"/>
    </row>
    <row r="68" spans="1:156" s="2" customFormat="1" ht="17.100000000000001" customHeight="1">
      <c r="A68" s="11" t="s">
        <v>52</v>
      </c>
      <c r="B68" s="4">
        <v>1</v>
      </c>
      <c r="C68" s="4">
        <v>10</v>
      </c>
      <c r="D68" s="36">
        <f t="shared" si="16"/>
        <v>1</v>
      </c>
      <c r="E68" s="63">
        <v>1399</v>
      </c>
      <c r="F68" s="30">
        <f t="shared" si="17"/>
        <v>127.2</v>
      </c>
      <c r="G68" s="30">
        <f t="shared" si="18"/>
        <v>127.2</v>
      </c>
      <c r="H68" s="30">
        <f t="shared" si="22"/>
        <v>0</v>
      </c>
      <c r="I68" s="30">
        <v>-31.5</v>
      </c>
      <c r="J68" s="30">
        <f t="shared" si="19"/>
        <v>95.7</v>
      </c>
      <c r="K68" s="58"/>
      <c r="L68" s="58"/>
      <c r="M68" s="59"/>
      <c r="N68" s="59"/>
      <c r="O68" s="30">
        <f t="shared" si="20"/>
        <v>95.7</v>
      </c>
      <c r="P68" s="30">
        <f t="shared" si="21"/>
        <v>95.7</v>
      </c>
      <c r="Q68" s="30"/>
      <c r="R68" s="1"/>
      <c r="S68" s="1"/>
      <c r="T68" s="1"/>
      <c r="U68" s="6"/>
      <c r="V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7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7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7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7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7"/>
      <c r="EY68" s="6"/>
      <c r="EZ68" s="6"/>
    </row>
    <row r="69" spans="1:156" s="2" customFormat="1" ht="17.100000000000001" customHeight="1">
      <c r="A69" s="11" t="s">
        <v>53</v>
      </c>
      <c r="B69" s="4">
        <v>1</v>
      </c>
      <c r="C69" s="4">
        <v>10</v>
      </c>
      <c r="D69" s="36">
        <f t="shared" si="16"/>
        <v>1</v>
      </c>
      <c r="E69" s="63">
        <v>1633</v>
      </c>
      <c r="F69" s="30">
        <f t="shared" si="17"/>
        <v>148.5</v>
      </c>
      <c r="G69" s="30">
        <f t="shared" si="18"/>
        <v>148.5</v>
      </c>
      <c r="H69" s="30">
        <f t="shared" si="22"/>
        <v>0</v>
      </c>
      <c r="I69" s="30">
        <v>-36.799999999999997</v>
      </c>
      <c r="J69" s="30">
        <f t="shared" si="19"/>
        <v>111.7</v>
      </c>
      <c r="K69" s="58"/>
      <c r="L69" s="58"/>
      <c r="M69" s="59"/>
      <c r="N69" s="59"/>
      <c r="O69" s="30">
        <f t="shared" si="20"/>
        <v>111.7</v>
      </c>
      <c r="P69" s="30">
        <f t="shared" si="21"/>
        <v>99.1</v>
      </c>
      <c r="Q69" s="30">
        <v>12.6</v>
      </c>
      <c r="R69" s="1"/>
      <c r="S69" s="1"/>
      <c r="T69" s="1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7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7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7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7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7"/>
      <c r="EY69" s="6"/>
      <c r="EZ69" s="6"/>
    </row>
    <row r="70" spans="1:156" s="2" customFormat="1" ht="16.5" customHeight="1">
      <c r="A70" s="11" t="s">
        <v>54</v>
      </c>
      <c r="B70" s="4">
        <v>1</v>
      </c>
      <c r="C70" s="4">
        <v>10</v>
      </c>
      <c r="D70" s="36">
        <f t="shared" si="16"/>
        <v>1</v>
      </c>
      <c r="E70" s="63">
        <v>1089</v>
      </c>
      <c r="F70" s="30">
        <f t="shared" si="17"/>
        <v>99</v>
      </c>
      <c r="G70" s="30">
        <f t="shared" si="18"/>
        <v>99</v>
      </c>
      <c r="H70" s="30">
        <f t="shared" si="22"/>
        <v>0</v>
      </c>
      <c r="I70" s="30">
        <v>-24.5</v>
      </c>
      <c r="J70" s="30">
        <f t="shared" si="19"/>
        <v>74.5</v>
      </c>
      <c r="K70" s="58"/>
      <c r="L70" s="58"/>
      <c r="M70" s="59"/>
      <c r="N70" s="59"/>
      <c r="O70" s="30">
        <f t="shared" si="20"/>
        <v>74.5</v>
      </c>
      <c r="P70" s="30">
        <f t="shared" si="21"/>
        <v>66.099999999999994</v>
      </c>
      <c r="Q70" s="30">
        <v>8.4</v>
      </c>
      <c r="R70" s="1"/>
      <c r="S70" s="1"/>
      <c r="T70" s="1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7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7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7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7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7"/>
      <c r="EY70" s="6"/>
      <c r="EZ70" s="6"/>
    </row>
    <row r="71" spans="1:156" s="2" customFormat="1" ht="16.5" customHeight="1">
      <c r="A71" s="11" t="s">
        <v>55</v>
      </c>
      <c r="B71" s="4">
        <v>1</v>
      </c>
      <c r="C71" s="4">
        <v>10</v>
      </c>
      <c r="D71" s="36">
        <f t="shared" si="16"/>
        <v>1</v>
      </c>
      <c r="E71" s="63">
        <v>1437</v>
      </c>
      <c r="F71" s="30">
        <f t="shared" si="17"/>
        <v>130.6</v>
      </c>
      <c r="G71" s="30">
        <f t="shared" si="18"/>
        <v>130.6</v>
      </c>
      <c r="H71" s="30">
        <f t="shared" si="22"/>
        <v>0</v>
      </c>
      <c r="I71" s="30">
        <v>-32.4</v>
      </c>
      <c r="J71" s="30">
        <f t="shared" si="19"/>
        <v>98.2</v>
      </c>
      <c r="K71" s="58"/>
      <c r="L71" s="58"/>
      <c r="M71" s="59"/>
      <c r="N71" s="59"/>
      <c r="O71" s="30">
        <f t="shared" si="20"/>
        <v>98.2</v>
      </c>
      <c r="P71" s="30">
        <f t="shared" si="21"/>
        <v>87.2</v>
      </c>
      <c r="Q71" s="30">
        <v>11</v>
      </c>
      <c r="R71" s="1"/>
      <c r="S71" s="1"/>
      <c r="T71" s="1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7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7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7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7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7"/>
      <c r="EY71" s="6"/>
      <c r="EZ71" s="6"/>
    </row>
    <row r="72" spans="1:156" s="2" customFormat="1" ht="17.100000000000001" customHeight="1">
      <c r="A72" s="11" t="s">
        <v>56</v>
      </c>
      <c r="B72" s="4">
        <v>1</v>
      </c>
      <c r="C72" s="4">
        <v>10</v>
      </c>
      <c r="D72" s="36">
        <f t="shared" si="16"/>
        <v>1</v>
      </c>
      <c r="E72" s="63">
        <v>77</v>
      </c>
      <c r="F72" s="30">
        <f t="shared" si="17"/>
        <v>7</v>
      </c>
      <c r="G72" s="30">
        <f t="shared" si="18"/>
        <v>7</v>
      </c>
      <c r="H72" s="30">
        <f t="shared" si="22"/>
        <v>0</v>
      </c>
      <c r="I72" s="30">
        <v>-1.7</v>
      </c>
      <c r="J72" s="30">
        <f t="shared" si="19"/>
        <v>5.3</v>
      </c>
      <c r="K72" s="58"/>
      <c r="L72" s="58"/>
      <c r="M72" s="59"/>
      <c r="N72" s="59"/>
      <c r="O72" s="30">
        <f t="shared" si="20"/>
        <v>5.3</v>
      </c>
      <c r="P72" s="30">
        <f t="shared" si="21"/>
        <v>4.7</v>
      </c>
      <c r="Q72" s="30">
        <v>0.6</v>
      </c>
      <c r="R72" s="1"/>
      <c r="S72" s="1"/>
      <c r="T72" s="1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7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7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7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7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7"/>
      <c r="EY72" s="6"/>
      <c r="EZ72" s="6"/>
    </row>
    <row r="73" spans="1:156" s="2" customFormat="1" ht="17.100000000000001" customHeight="1">
      <c r="A73" s="11" t="s">
        <v>57</v>
      </c>
      <c r="B73" s="4">
        <v>1</v>
      </c>
      <c r="C73" s="4">
        <v>10</v>
      </c>
      <c r="D73" s="36">
        <f t="shared" si="16"/>
        <v>1</v>
      </c>
      <c r="E73" s="63">
        <v>852</v>
      </c>
      <c r="F73" s="30">
        <f t="shared" si="17"/>
        <v>77.5</v>
      </c>
      <c r="G73" s="30">
        <f t="shared" si="18"/>
        <v>77.5</v>
      </c>
      <c r="H73" s="30">
        <f t="shared" si="22"/>
        <v>0</v>
      </c>
      <c r="I73" s="30">
        <v>-19.2</v>
      </c>
      <c r="J73" s="30">
        <f t="shared" si="19"/>
        <v>58.3</v>
      </c>
      <c r="K73" s="58"/>
      <c r="L73" s="58"/>
      <c r="M73" s="59"/>
      <c r="N73" s="59"/>
      <c r="O73" s="30">
        <f t="shared" si="20"/>
        <v>58.3</v>
      </c>
      <c r="P73" s="30">
        <f t="shared" si="21"/>
        <v>51.7</v>
      </c>
      <c r="Q73" s="30">
        <v>6.6</v>
      </c>
      <c r="R73" s="1"/>
      <c r="S73" s="1"/>
      <c r="T73" s="1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7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7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7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7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7"/>
      <c r="EY73" s="6"/>
      <c r="EZ73" s="6"/>
    </row>
    <row r="74" spans="1:156" s="2" customFormat="1" ht="17.100000000000001" customHeight="1">
      <c r="A74" s="11" t="s">
        <v>58</v>
      </c>
      <c r="B74" s="4">
        <v>1</v>
      </c>
      <c r="C74" s="4">
        <v>10</v>
      </c>
      <c r="D74" s="36">
        <f t="shared" si="16"/>
        <v>1</v>
      </c>
      <c r="E74" s="63">
        <v>974</v>
      </c>
      <c r="F74" s="30">
        <f t="shared" si="17"/>
        <v>88.5</v>
      </c>
      <c r="G74" s="30">
        <f t="shared" si="18"/>
        <v>88.5</v>
      </c>
      <c r="H74" s="30">
        <f t="shared" si="22"/>
        <v>0</v>
      </c>
      <c r="I74" s="30">
        <v>-22</v>
      </c>
      <c r="J74" s="30">
        <f t="shared" si="19"/>
        <v>66.5</v>
      </c>
      <c r="K74" s="58"/>
      <c r="L74" s="58"/>
      <c r="M74" s="59"/>
      <c r="N74" s="59"/>
      <c r="O74" s="30">
        <f t="shared" si="20"/>
        <v>66.5</v>
      </c>
      <c r="P74" s="30">
        <f t="shared" si="21"/>
        <v>59.2</v>
      </c>
      <c r="Q74" s="30">
        <v>7.3</v>
      </c>
      <c r="R74" s="1"/>
      <c r="S74" s="1"/>
      <c r="T74" s="1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7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7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7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7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7"/>
      <c r="EY74" s="6"/>
      <c r="EZ74" s="6"/>
    </row>
    <row r="75" spans="1:156" s="2" customFormat="1" ht="17.100000000000001" customHeight="1">
      <c r="A75" s="11" t="s">
        <v>59</v>
      </c>
      <c r="B75" s="4">
        <v>1</v>
      </c>
      <c r="C75" s="4">
        <v>10</v>
      </c>
      <c r="D75" s="36">
        <f t="shared" si="16"/>
        <v>1</v>
      </c>
      <c r="E75" s="63">
        <v>1010</v>
      </c>
      <c r="F75" s="30">
        <f t="shared" si="17"/>
        <v>91.8</v>
      </c>
      <c r="G75" s="30">
        <f t="shared" si="18"/>
        <v>91.8</v>
      </c>
      <c r="H75" s="30">
        <f t="shared" si="22"/>
        <v>0</v>
      </c>
      <c r="I75" s="30">
        <v>-22.8</v>
      </c>
      <c r="J75" s="30">
        <f t="shared" si="19"/>
        <v>69</v>
      </c>
      <c r="K75" s="58"/>
      <c r="L75" s="58"/>
      <c r="M75" s="59"/>
      <c r="N75" s="59"/>
      <c r="O75" s="30">
        <f t="shared" si="20"/>
        <v>69</v>
      </c>
      <c r="P75" s="30">
        <f t="shared" si="21"/>
        <v>69</v>
      </c>
      <c r="Q75" s="30"/>
      <c r="R75" s="1"/>
      <c r="S75" s="1"/>
      <c r="T75" s="1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7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7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7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7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7"/>
      <c r="EY75" s="6"/>
      <c r="EZ75" s="6"/>
    </row>
    <row r="76" spans="1:156" s="2" customFormat="1" ht="17.100000000000001" customHeight="1">
      <c r="A76" s="11" t="s">
        <v>60</v>
      </c>
      <c r="B76" s="4">
        <v>1</v>
      </c>
      <c r="C76" s="4">
        <v>10</v>
      </c>
      <c r="D76" s="36">
        <f t="shared" si="16"/>
        <v>1</v>
      </c>
      <c r="E76" s="63">
        <v>1421</v>
      </c>
      <c r="F76" s="30">
        <f t="shared" si="17"/>
        <v>129.19999999999999</v>
      </c>
      <c r="G76" s="30">
        <f t="shared" si="18"/>
        <v>129.19999999999999</v>
      </c>
      <c r="H76" s="30">
        <f t="shared" si="22"/>
        <v>0</v>
      </c>
      <c r="I76" s="30">
        <v>-32.1</v>
      </c>
      <c r="J76" s="30">
        <f t="shared" si="19"/>
        <v>97.1</v>
      </c>
      <c r="K76" s="58"/>
      <c r="L76" s="58"/>
      <c r="M76" s="59"/>
      <c r="N76" s="59"/>
      <c r="O76" s="30">
        <f t="shared" si="20"/>
        <v>97.1</v>
      </c>
      <c r="P76" s="30">
        <f t="shared" si="21"/>
        <v>94.7</v>
      </c>
      <c r="Q76" s="30">
        <v>2.4</v>
      </c>
      <c r="R76" s="1"/>
      <c r="S76" s="1"/>
      <c r="T76" s="1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7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7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7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7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7"/>
      <c r="EY76" s="6"/>
      <c r="EZ76" s="6"/>
    </row>
    <row r="77" spans="1:156" s="2" customFormat="1" ht="17.100000000000001" customHeight="1">
      <c r="A77" s="15" t="s">
        <v>61</v>
      </c>
      <c r="B77" s="8"/>
      <c r="C77" s="8"/>
      <c r="D77" s="36"/>
      <c r="E77" s="64"/>
      <c r="F77" s="30"/>
      <c r="G77" s="30"/>
      <c r="H77" s="30"/>
      <c r="I77" s="30"/>
      <c r="J77" s="30"/>
      <c r="K77" s="8"/>
      <c r="L77" s="8"/>
      <c r="M77" s="8"/>
      <c r="N77" s="8"/>
      <c r="O77" s="30"/>
      <c r="P77" s="30"/>
      <c r="Q77" s="30"/>
      <c r="R77" s="1"/>
      <c r="S77" s="1"/>
      <c r="T77" s="1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7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7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7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7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7"/>
      <c r="EY77" s="6"/>
      <c r="EZ77" s="6"/>
    </row>
    <row r="78" spans="1:156" s="2" customFormat="1" ht="17.100000000000001" customHeight="1">
      <c r="A78" s="11" t="s">
        <v>62</v>
      </c>
      <c r="B78" s="4">
        <v>1</v>
      </c>
      <c r="C78" s="4">
        <v>10</v>
      </c>
      <c r="D78" s="36">
        <f t="shared" si="16"/>
        <v>1</v>
      </c>
      <c r="E78" s="63">
        <v>2289</v>
      </c>
      <c r="F78" s="30">
        <f t="shared" si="17"/>
        <v>208.1</v>
      </c>
      <c r="G78" s="30">
        <f t="shared" si="18"/>
        <v>208.1</v>
      </c>
      <c r="H78" s="30">
        <f>G78-F78</f>
        <v>0</v>
      </c>
      <c r="I78" s="30">
        <v>-78.3</v>
      </c>
      <c r="J78" s="30">
        <f t="shared" si="19"/>
        <v>129.80000000000001</v>
      </c>
      <c r="K78" s="58"/>
      <c r="L78" s="58"/>
      <c r="M78" s="59"/>
      <c r="N78" s="59"/>
      <c r="O78" s="30">
        <f t="shared" si="20"/>
        <v>129.80000000000001</v>
      </c>
      <c r="P78" s="30">
        <f t="shared" si="21"/>
        <v>129.80000000000001</v>
      </c>
      <c r="Q78" s="30"/>
      <c r="R78" s="1"/>
      <c r="S78" s="1"/>
      <c r="T78" s="1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7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7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7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7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7"/>
      <c r="EY78" s="6"/>
      <c r="EZ78" s="6"/>
    </row>
    <row r="79" spans="1:156" s="2" customFormat="1" ht="17.100000000000001" customHeight="1">
      <c r="A79" s="11" t="s">
        <v>63</v>
      </c>
      <c r="B79" s="4">
        <v>1</v>
      </c>
      <c r="C79" s="4">
        <v>10</v>
      </c>
      <c r="D79" s="36">
        <f t="shared" si="16"/>
        <v>1</v>
      </c>
      <c r="E79" s="63">
        <v>1814</v>
      </c>
      <c r="F79" s="30">
        <f t="shared" si="17"/>
        <v>164.9</v>
      </c>
      <c r="G79" s="30">
        <f t="shared" si="18"/>
        <v>164.9</v>
      </c>
      <c r="H79" s="30">
        <f>G79-F79</f>
        <v>0</v>
      </c>
      <c r="I79" s="30">
        <v>-62</v>
      </c>
      <c r="J79" s="30">
        <f t="shared" si="19"/>
        <v>102.9</v>
      </c>
      <c r="K79" s="58"/>
      <c r="L79" s="58"/>
      <c r="M79" s="59"/>
      <c r="N79" s="59"/>
      <c r="O79" s="30">
        <f t="shared" si="20"/>
        <v>102.9</v>
      </c>
      <c r="P79" s="30">
        <f t="shared" si="21"/>
        <v>102.9</v>
      </c>
      <c r="Q79" s="30"/>
      <c r="R79" s="1"/>
      <c r="S79" s="1"/>
      <c r="T79" s="1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7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7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7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7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7"/>
      <c r="EY79" s="6"/>
      <c r="EZ79" s="6"/>
    </row>
    <row r="80" spans="1:156" s="2" customFormat="1" ht="17.100000000000001" customHeight="1">
      <c r="A80" s="11" t="s">
        <v>64</v>
      </c>
      <c r="B80" s="4">
        <v>1</v>
      </c>
      <c r="C80" s="4">
        <v>10</v>
      </c>
      <c r="D80" s="36">
        <f t="shared" si="16"/>
        <v>1</v>
      </c>
      <c r="E80" s="63">
        <v>2179</v>
      </c>
      <c r="F80" s="30">
        <f t="shared" si="17"/>
        <v>198.1</v>
      </c>
      <c r="G80" s="30">
        <f t="shared" si="18"/>
        <v>198.1</v>
      </c>
      <c r="H80" s="30">
        <f>G80-F80</f>
        <v>0</v>
      </c>
      <c r="I80" s="30">
        <v>-74.5</v>
      </c>
      <c r="J80" s="30">
        <f t="shared" si="19"/>
        <v>123.6</v>
      </c>
      <c r="K80" s="58"/>
      <c r="L80" s="58"/>
      <c r="M80" s="59"/>
      <c r="N80" s="59"/>
      <c r="O80" s="30">
        <f t="shared" si="20"/>
        <v>123.6</v>
      </c>
      <c r="P80" s="30">
        <f t="shared" si="21"/>
        <v>123.6</v>
      </c>
      <c r="Q80" s="30"/>
      <c r="R80" s="1"/>
      <c r="S80" s="1"/>
      <c r="T80" s="1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7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7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7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7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7"/>
      <c r="EY80" s="6"/>
      <c r="EZ80" s="6"/>
    </row>
    <row r="81" spans="1:156" s="2" customFormat="1" ht="17.100000000000001" customHeight="1">
      <c r="A81" s="11" t="s">
        <v>65</v>
      </c>
      <c r="B81" s="4">
        <v>1</v>
      </c>
      <c r="C81" s="4">
        <v>10</v>
      </c>
      <c r="D81" s="36">
        <f t="shared" si="16"/>
        <v>1</v>
      </c>
      <c r="E81" s="63">
        <v>972</v>
      </c>
      <c r="F81" s="30">
        <f t="shared" si="17"/>
        <v>88.4</v>
      </c>
      <c r="G81" s="30">
        <f t="shared" si="18"/>
        <v>88.4</v>
      </c>
      <c r="H81" s="30">
        <f>G81-F81</f>
        <v>0</v>
      </c>
      <c r="I81" s="30">
        <v>-33.200000000000003</v>
      </c>
      <c r="J81" s="30">
        <f t="shared" si="19"/>
        <v>55.2</v>
      </c>
      <c r="K81" s="58"/>
      <c r="L81" s="58"/>
      <c r="M81" s="59"/>
      <c r="N81" s="59"/>
      <c r="O81" s="30">
        <f t="shared" si="20"/>
        <v>55.2</v>
      </c>
      <c r="P81" s="30">
        <f t="shared" si="21"/>
        <v>55.2</v>
      </c>
      <c r="Q81" s="30"/>
      <c r="R81" s="1"/>
      <c r="S81" s="1"/>
      <c r="T81" s="1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7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7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7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7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7"/>
      <c r="EY81" s="6"/>
      <c r="EZ81" s="6"/>
    </row>
    <row r="82" spans="1:156" s="2" customFormat="1" ht="17.100000000000001" customHeight="1">
      <c r="A82" s="11" t="s">
        <v>66</v>
      </c>
      <c r="B82" s="4">
        <v>1</v>
      </c>
      <c r="C82" s="4">
        <v>10</v>
      </c>
      <c r="D82" s="36">
        <f t="shared" si="16"/>
        <v>1</v>
      </c>
      <c r="E82" s="63">
        <v>2602</v>
      </c>
      <c r="F82" s="30">
        <f t="shared" si="17"/>
        <v>236.5</v>
      </c>
      <c r="G82" s="30">
        <f t="shared" si="18"/>
        <v>236.5</v>
      </c>
      <c r="H82" s="30">
        <f>G82-F82</f>
        <v>0</v>
      </c>
      <c r="I82" s="30">
        <v>-89</v>
      </c>
      <c r="J82" s="30">
        <f t="shared" si="19"/>
        <v>147.5</v>
      </c>
      <c r="K82" s="58"/>
      <c r="L82" s="58"/>
      <c r="M82" s="59"/>
      <c r="N82" s="59"/>
      <c r="O82" s="30">
        <f t="shared" si="20"/>
        <v>147.5</v>
      </c>
      <c r="P82" s="30">
        <f t="shared" si="21"/>
        <v>147.5</v>
      </c>
      <c r="Q82" s="30"/>
      <c r="R82" s="1"/>
      <c r="S82" s="1"/>
      <c r="T82" s="1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7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7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7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7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7"/>
      <c r="EY82" s="6"/>
      <c r="EZ82" s="6"/>
    </row>
    <row r="83" spans="1:156" s="2" customFormat="1" ht="17.100000000000001" customHeight="1">
      <c r="A83" s="15" t="s">
        <v>67</v>
      </c>
      <c r="B83" s="8"/>
      <c r="C83" s="8"/>
      <c r="D83" s="36"/>
      <c r="E83" s="64"/>
      <c r="F83" s="30"/>
      <c r="G83" s="30"/>
      <c r="H83" s="30"/>
      <c r="I83" s="30"/>
      <c r="J83" s="30"/>
      <c r="K83" s="8"/>
      <c r="L83" s="8"/>
      <c r="M83" s="8"/>
      <c r="N83" s="8"/>
      <c r="O83" s="30"/>
      <c r="P83" s="30"/>
      <c r="Q83" s="30"/>
      <c r="R83" s="1"/>
      <c r="S83" s="1"/>
      <c r="T83" s="1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7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7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7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7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7"/>
      <c r="EY83" s="6"/>
      <c r="EZ83" s="6"/>
    </row>
    <row r="84" spans="1:156" s="2" customFormat="1" ht="17.100000000000001" customHeight="1">
      <c r="A84" s="11" t="s">
        <v>68</v>
      </c>
      <c r="B84" s="4">
        <v>1</v>
      </c>
      <c r="C84" s="4">
        <v>10</v>
      </c>
      <c r="D84" s="36">
        <f t="shared" si="16"/>
        <v>1</v>
      </c>
      <c r="E84" s="63">
        <v>602</v>
      </c>
      <c r="F84" s="30">
        <f t="shared" si="17"/>
        <v>54.7</v>
      </c>
      <c r="G84" s="30">
        <f t="shared" si="18"/>
        <v>54.7</v>
      </c>
      <c r="H84" s="30">
        <f t="shared" ref="H84:H91" si="23">G84-F84</f>
        <v>0</v>
      </c>
      <c r="I84" s="30">
        <v>-29.7</v>
      </c>
      <c r="J84" s="30">
        <f t="shared" si="19"/>
        <v>25</v>
      </c>
      <c r="K84" s="58"/>
      <c r="L84" s="58"/>
      <c r="M84" s="59"/>
      <c r="N84" s="59"/>
      <c r="O84" s="30">
        <f t="shared" si="20"/>
        <v>25</v>
      </c>
      <c r="P84" s="30">
        <f t="shared" si="21"/>
        <v>25</v>
      </c>
      <c r="Q84" s="30"/>
      <c r="R84" s="1"/>
      <c r="S84" s="1"/>
      <c r="T84" s="1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7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7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7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7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7"/>
      <c r="EY84" s="6"/>
      <c r="EZ84" s="6"/>
    </row>
    <row r="85" spans="1:156" s="2" customFormat="1" ht="17.100000000000001" customHeight="1">
      <c r="A85" s="11" t="s">
        <v>69</v>
      </c>
      <c r="B85" s="4">
        <v>1</v>
      </c>
      <c r="C85" s="4">
        <v>10</v>
      </c>
      <c r="D85" s="36">
        <f t="shared" si="16"/>
        <v>1</v>
      </c>
      <c r="E85" s="63">
        <v>570</v>
      </c>
      <c r="F85" s="30">
        <f t="shared" si="17"/>
        <v>51.8</v>
      </c>
      <c r="G85" s="30">
        <f t="shared" si="18"/>
        <v>51.8</v>
      </c>
      <c r="H85" s="30">
        <f t="shared" si="23"/>
        <v>0</v>
      </c>
      <c r="I85" s="30">
        <v>-28.2</v>
      </c>
      <c r="J85" s="30">
        <f t="shared" si="19"/>
        <v>23.6</v>
      </c>
      <c r="K85" s="58"/>
      <c r="L85" s="58"/>
      <c r="M85" s="59"/>
      <c r="N85" s="59"/>
      <c r="O85" s="30">
        <f t="shared" si="20"/>
        <v>23.6</v>
      </c>
      <c r="P85" s="30">
        <f t="shared" si="21"/>
        <v>23.6</v>
      </c>
      <c r="Q85" s="30"/>
      <c r="R85" s="1"/>
      <c r="S85" s="1"/>
      <c r="T85" s="1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7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7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7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7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7"/>
      <c r="EY85" s="6"/>
      <c r="EZ85" s="6"/>
    </row>
    <row r="86" spans="1:156" s="2" customFormat="1" ht="17.100000000000001" customHeight="1">
      <c r="A86" s="11" t="s">
        <v>70</v>
      </c>
      <c r="B86" s="4">
        <v>1</v>
      </c>
      <c r="C86" s="4">
        <v>10</v>
      </c>
      <c r="D86" s="36">
        <f t="shared" si="16"/>
        <v>1</v>
      </c>
      <c r="E86" s="63">
        <v>849</v>
      </c>
      <c r="F86" s="30">
        <f t="shared" si="17"/>
        <v>77.2</v>
      </c>
      <c r="G86" s="30">
        <f t="shared" si="18"/>
        <v>77.2</v>
      </c>
      <c r="H86" s="30">
        <f t="shared" si="23"/>
        <v>0</v>
      </c>
      <c r="I86" s="30">
        <v>-42</v>
      </c>
      <c r="J86" s="30">
        <f t="shared" si="19"/>
        <v>35.200000000000003</v>
      </c>
      <c r="K86" s="58"/>
      <c r="L86" s="58"/>
      <c r="M86" s="59"/>
      <c r="N86" s="59"/>
      <c r="O86" s="30">
        <f t="shared" si="20"/>
        <v>35.200000000000003</v>
      </c>
      <c r="P86" s="30">
        <f t="shared" si="21"/>
        <v>35.200000000000003</v>
      </c>
      <c r="Q86" s="30"/>
      <c r="R86" s="1"/>
      <c r="S86" s="1"/>
      <c r="T86" s="1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7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7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7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7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7"/>
      <c r="EY86" s="6"/>
      <c r="EZ86" s="6"/>
    </row>
    <row r="87" spans="1:156" s="2" customFormat="1" ht="17.100000000000001" customHeight="1">
      <c r="A87" s="11" t="s">
        <v>71</v>
      </c>
      <c r="B87" s="4">
        <v>1</v>
      </c>
      <c r="C87" s="4">
        <v>10</v>
      </c>
      <c r="D87" s="36">
        <f t="shared" si="16"/>
        <v>1</v>
      </c>
      <c r="E87" s="63">
        <v>1096</v>
      </c>
      <c r="F87" s="30">
        <f t="shared" si="17"/>
        <v>99.6</v>
      </c>
      <c r="G87" s="30">
        <f t="shared" si="18"/>
        <v>99.6</v>
      </c>
      <c r="H87" s="30">
        <f t="shared" si="23"/>
        <v>0</v>
      </c>
      <c r="I87" s="30">
        <v>-54.2</v>
      </c>
      <c r="J87" s="30">
        <f t="shared" si="19"/>
        <v>45.4</v>
      </c>
      <c r="K87" s="58"/>
      <c r="L87" s="58"/>
      <c r="M87" s="59"/>
      <c r="N87" s="59"/>
      <c r="O87" s="30">
        <f t="shared" si="20"/>
        <v>45.4</v>
      </c>
      <c r="P87" s="30">
        <f t="shared" si="21"/>
        <v>45.4</v>
      </c>
      <c r="Q87" s="30"/>
      <c r="R87" s="1"/>
      <c r="S87" s="1"/>
      <c r="T87" s="1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7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7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7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7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7"/>
      <c r="EY87" s="6"/>
      <c r="EZ87" s="6"/>
    </row>
    <row r="88" spans="1:156" s="2" customFormat="1" ht="17.100000000000001" customHeight="1">
      <c r="A88" s="11" t="s">
        <v>72</v>
      </c>
      <c r="B88" s="4">
        <v>1</v>
      </c>
      <c r="C88" s="4">
        <v>10</v>
      </c>
      <c r="D88" s="36">
        <f t="shared" si="16"/>
        <v>1</v>
      </c>
      <c r="E88" s="63">
        <v>433</v>
      </c>
      <c r="F88" s="30">
        <f t="shared" si="17"/>
        <v>39.4</v>
      </c>
      <c r="G88" s="30">
        <f t="shared" si="18"/>
        <v>39.4</v>
      </c>
      <c r="H88" s="30">
        <f t="shared" si="23"/>
        <v>0</v>
      </c>
      <c r="I88" s="30">
        <v>-21.4</v>
      </c>
      <c r="J88" s="30">
        <f t="shared" si="19"/>
        <v>18</v>
      </c>
      <c r="K88" s="58"/>
      <c r="L88" s="58"/>
      <c r="M88" s="59"/>
      <c r="N88" s="59"/>
      <c r="O88" s="30">
        <f t="shared" si="20"/>
        <v>18</v>
      </c>
      <c r="P88" s="30">
        <f t="shared" si="21"/>
        <v>18</v>
      </c>
      <c r="Q88" s="30"/>
      <c r="R88" s="1"/>
      <c r="S88" s="1"/>
      <c r="T88" s="1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7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7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7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7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7"/>
      <c r="EY88" s="6"/>
      <c r="EZ88" s="6"/>
    </row>
    <row r="89" spans="1:156" s="2" customFormat="1" ht="17.100000000000001" customHeight="1">
      <c r="A89" s="11" t="s">
        <v>73</v>
      </c>
      <c r="B89" s="4">
        <v>1</v>
      </c>
      <c r="C89" s="4">
        <v>10</v>
      </c>
      <c r="D89" s="36">
        <f t="shared" si="16"/>
        <v>1</v>
      </c>
      <c r="E89" s="63">
        <v>1576</v>
      </c>
      <c r="F89" s="30">
        <f t="shared" si="17"/>
        <v>143.30000000000001</v>
      </c>
      <c r="G89" s="30">
        <f t="shared" si="18"/>
        <v>143.30000000000001</v>
      </c>
      <c r="H89" s="30">
        <f t="shared" si="23"/>
        <v>0</v>
      </c>
      <c r="I89" s="30">
        <v>-77.900000000000006</v>
      </c>
      <c r="J89" s="30">
        <f t="shared" si="19"/>
        <v>65.400000000000006</v>
      </c>
      <c r="K89" s="58"/>
      <c r="L89" s="58"/>
      <c r="M89" s="59"/>
      <c r="N89" s="59"/>
      <c r="O89" s="30">
        <f t="shared" si="20"/>
        <v>65.400000000000006</v>
      </c>
      <c r="P89" s="30">
        <f t="shared" si="21"/>
        <v>65.400000000000006</v>
      </c>
      <c r="Q89" s="30"/>
      <c r="R89" s="1"/>
      <c r="S89" s="1"/>
      <c r="T89" s="1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7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7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7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7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7"/>
      <c r="EY89" s="6"/>
      <c r="EZ89" s="6"/>
    </row>
    <row r="90" spans="1:156" s="2" customFormat="1" ht="17.100000000000001" customHeight="1">
      <c r="A90" s="11" t="s">
        <v>74</v>
      </c>
      <c r="B90" s="4">
        <v>1</v>
      </c>
      <c r="C90" s="4">
        <v>10</v>
      </c>
      <c r="D90" s="36">
        <f t="shared" si="16"/>
        <v>1</v>
      </c>
      <c r="E90" s="63">
        <v>1537</v>
      </c>
      <c r="F90" s="30">
        <f t="shared" si="17"/>
        <v>139.69999999999999</v>
      </c>
      <c r="G90" s="30">
        <f t="shared" si="18"/>
        <v>139.69999999999999</v>
      </c>
      <c r="H90" s="30">
        <f t="shared" si="23"/>
        <v>0</v>
      </c>
      <c r="I90" s="30">
        <v>-76</v>
      </c>
      <c r="J90" s="30">
        <f t="shared" si="19"/>
        <v>63.7</v>
      </c>
      <c r="K90" s="58"/>
      <c r="L90" s="58"/>
      <c r="M90" s="59"/>
      <c r="N90" s="59"/>
      <c r="O90" s="30">
        <f t="shared" si="20"/>
        <v>63.7</v>
      </c>
      <c r="P90" s="30">
        <f t="shared" si="21"/>
        <v>63.7</v>
      </c>
      <c r="Q90" s="30"/>
      <c r="R90" s="1"/>
      <c r="S90" s="1"/>
      <c r="T90" s="1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7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7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7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7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7"/>
      <c r="EY90" s="6"/>
      <c r="EZ90" s="6"/>
    </row>
    <row r="91" spans="1:156" s="2" customFormat="1" ht="17.100000000000001" customHeight="1">
      <c r="A91" s="11" t="s">
        <v>75</v>
      </c>
      <c r="B91" s="4">
        <v>1</v>
      </c>
      <c r="C91" s="4">
        <v>10</v>
      </c>
      <c r="D91" s="36">
        <f t="shared" si="16"/>
        <v>1</v>
      </c>
      <c r="E91" s="63">
        <v>749</v>
      </c>
      <c r="F91" s="30">
        <f t="shared" si="17"/>
        <v>68.099999999999994</v>
      </c>
      <c r="G91" s="30">
        <f t="shared" si="18"/>
        <v>68.099999999999994</v>
      </c>
      <c r="H91" s="30">
        <f t="shared" si="23"/>
        <v>0</v>
      </c>
      <c r="I91" s="30">
        <v>-37</v>
      </c>
      <c r="J91" s="30">
        <f t="shared" si="19"/>
        <v>31.1</v>
      </c>
      <c r="K91" s="58"/>
      <c r="L91" s="58"/>
      <c r="M91" s="59"/>
      <c r="N91" s="59"/>
      <c r="O91" s="30">
        <f t="shared" si="20"/>
        <v>31.1</v>
      </c>
      <c r="P91" s="30">
        <f t="shared" si="21"/>
        <v>31.1</v>
      </c>
      <c r="Q91" s="30"/>
      <c r="R91" s="1"/>
      <c r="S91" s="1"/>
      <c r="T91" s="1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7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7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7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7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7"/>
      <c r="EY91" s="6"/>
      <c r="EZ91" s="6"/>
    </row>
    <row r="92" spans="1:156" s="2" customFormat="1" ht="17.100000000000001" customHeight="1">
      <c r="A92" s="15" t="s">
        <v>76</v>
      </c>
      <c r="B92" s="8"/>
      <c r="C92" s="8"/>
      <c r="D92" s="36"/>
      <c r="E92" s="64"/>
      <c r="F92" s="30"/>
      <c r="G92" s="30"/>
      <c r="H92" s="30"/>
      <c r="I92" s="30"/>
      <c r="J92" s="30"/>
      <c r="K92" s="8"/>
      <c r="L92" s="8"/>
      <c r="M92" s="8"/>
      <c r="N92" s="8"/>
      <c r="O92" s="30"/>
      <c r="P92" s="30"/>
      <c r="Q92" s="30"/>
      <c r="R92" s="1"/>
      <c r="S92" s="1"/>
      <c r="T92" s="1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7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7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7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7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7"/>
      <c r="EY92" s="6"/>
      <c r="EZ92" s="6"/>
    </row>
    <row r="93" spans="1:156" s="2" customFormat="1" ht="17.100000000000001" customHeight="1">
      <c r="A93" s="11" t="s">
        <v>77</v>
      </c>
      <c r="B93" s="4">
        <v>1</v>
      </c>
      <c r="C93" s="4">
        <v>10</v>
      </c>
      <c r="D93" s="36">
        <f t="shared" si="16"/>
        <v>1</v>
      </c>
      <c r="E93" s="63">
        <v>1663</v>
      </c>
      <c r="F93" s="30">
        <f t="shared" si="17"/>
        <v>151.19999999999999</v>
      </c>
      <c r="G93" s="30">
        <f t="shared" si="18"/>
        <v>151.19999999999999</v>
      </c>
      <c r="H93" s="30">
        <f t="shared" ref="H93:H101" si="24">G93-F93</f>
        <v>0</v>
      </c>
      <c r="I93" s="30">
        <v>-145.6</v>
      </c>
      <c r="J93" s="30">
        <f t="shared" si="19"/>
        <v>5.6</v>
      </c>
      <c r="K93" s="58"/>
      <c r="L93" s="58"/>
      <c r="M93" s="59"/>
      <c r="N93" s="59"/>
      <c r="O93" s="30">
        <f t="shared" si="20"/>
        <v>5.6</v>
      </c>
      <c r="P93" s="30">
        <f t="shared" si="21"/>
        <v>5.6</v>
      </c>
      <c r="Q93" s="30"/>
      <c r="R93" s="1"/>
      <c r="S93" s="1"/>
      <c r="T93" s="1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7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7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7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7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7"/>
      <c r="EY93" s="6"/>
      <c r="EZ93" s="6"/>
    </row>
    <row r="94" spans="1:156" s="2" customFormat="1" ht="17.100000000000001" customHeight="1">
      <c r="A94" s="37" t="s">
        <v>78</v>
      </c>
      <c r="B94" s="4">
        <v>1</v>
      </c>
      <c r="C94" s="4">
        <v>10</v>
      </c>
      <c r="D94" s="36">
        <f t="shared" si="16"/>
        <v>1</v>
      </c>
      <c r="E94" s="63">
        <v>1148</v>
      </c>
      <c r="F94" s="30">
        <f t="shared" si="17"/>
        <v>104.4</v>
      </c>
      <c r="G94" s="30">
        <f t="shared" si="18"/>
        <v>104.4</v>
      </c>
      <c r="H94" s="30">
        <f t="shared" si="24"/>
        <v>0</v>
      </c>
      <c r="I94" s="30">
        <v>-100.5</v>
      </c>
      <c r="J94" s="30">
        <f t="shared" si="19"/>
        <v>3.9</v>
      </c>
      <c r="K94" s="58"/>
      <c r="L94" s="58"/>
      <c r="M94" s="59"/>
      <c r="N94" s="59"/>
      <c r="O94" s="30">
        <f t="shared" si="20"/>
        <v>3.9</v>
      </c>
      <c r="P94" s="30">
        <f t="shared" si="21"/>
        <v>3.9</v>
      </c>
      <c r="Q94" s="30"/>
      <c r="R94" s="1"/>
      <c r="S94" s="1"/>
      <c r="T94" s="1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7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7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7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7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7"/>
      <c r="EY94" s="6"/>
      <c r="EZ94" s="6"/>
    </row>
    <row r="95" spans="1:156" s="2" customFormat="1" ht="17.100000000000001" customHeight="1">
      <c r="A95" s="11" t="s">
        <v>79</v>
      </c>
      <c r="B95" s="4">
        <v>1</v>
      </c>
      <c r="C95" s="4">
        <v>10</v>
      </c>
      <c r="D95" s="36">
        <f t="shared" si="16"/>
        <v>1</v>
      </c>
      <c r="E95" s="63">
        <v>2926</v>
      </c>
      <c r="F95" s="30">
        <f t="shared" si="17"/>
        <v>266</v>
      </c>
      <c r="G95" s="30">
        <f t="shared" si="18"/>
        <v>266</v>
      </c>
      <c r="H95" s="30">
        <f t="shared" si="24"/>
        <v>0</v>
      </c>
      <c r="I95" s="30">
        <v>-256.10000000000002</v>
      </c>
      <c r="J95" s="30">
        <f t="shared" si="19"/>
        <v>9.9</v>
      </c>
      <c r="K95" s="58"/>
      <c r="L95" s="58"/>
      <c r="M95" s="59"/>
      <c r="N95" s="59"/>
      <c r="O95" s="30">
        <f t="shared" si="20"/>
        <v>9.9</v>
      </c>
      <c r="P95" s="30">
        <f t="shared" si="21"/>
        <v>9.9</v>
      </c>
      <c r="Q95" s="30"/>
      <c r="R95" s="1"/>
      <c r="S95" s="1"/>
      <c r="T95" s="1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7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7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7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7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7"/>
      <c r="EY95" s="6"/>
      <c r="EZ95" s="6"/>
    </row>
    <row r="96" spans="1:156" s="2" customFormat="1" ht="17.100000000000001" customHeight="1">
      <c r="A96" s="11" t="s">
        <v>80</v>
      </c>
      <c r="B96" s="4">
        <v>1</v>
      </c>
      <c r="C96" s="4">
        <v>10</v>
      </c>
      <c r="D96" s="36">
        <f t="shared" si="16"/>
        <v>1</v>
      </c>
      <c r="E96" s="63">
        <v>2933</v>
      </c>
      <c r="F96" s="30">
        <f t="shared" si="17"/>
        <v>266.60000000000002</v>
      </c>
      <c r="G96" s="30">
        <f t="shared" si="18"/>
        <v>266.60000000000002</v>
      </c>
      <c r="H96" s="30">
        <f t="shared" si="24"/>
        <v>0</v>
      </c>
      <c r="I96" s="30">
        <v>-256.8</v>
      </c>
      <c r="J96" s="30">
        <f t="shared" si="19"/>
        <v>9.8000000000000007</v>
      </c>
      <c r="K96" s="58"/>
      <c r="L96" s="58"/>
      <c r="M96" s="59"/>
      <c r="N96" s="59"/>
      <c r="O96" s="30">
        <f t="shared" si="20"/>
        <v>9.8000000000000007</v>
      </c>
      <c r="P96" s="30">
        <f t="shared" si="21"/>
        <v>9.8000000000000007</v>
      </c>
      <c r="Q96" s="30"/>
      <c r="R96" s="1"/>
      <c r="S96" s="1"/>
      <c r="T96" s="1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7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7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7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7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7"/>
      <c r="EY96" s="6"/>
      <c r="EZ96" s="6"/>
    </row>
    <row r="97" spans="1:156" s="2" customFormat="1" ht="17.100000000000001" customHeight="1">
      <c r="A97" s="11" t="s">
        <v>81</v>
      </c>
      <c r="B97" s="4">
        <v>1</v>
      </c>
      <c r="C97" s="4">
        <v>10</v>
      </c>
      <c r="D97" s="36">
        <f t="shared" si="16"/>
        <v>1</v>
      </c>
      <c r="E97" s="63">
        <v>2065</v>
      </c>
      <c r="F97" s="30">
        <f t="shared" si="17"/>
        <v>187.7</v>
      </c>
      <c r="G97" s="30">
        <f t="shared" si="18"/>
        <v>187.7</v>
      </c>
      <c r="H97" s="30">
        <f t="shared" si="24"/>
        <v>0</v>
      </c>
      <c r="I97" s="30">
        <v>-180.8</v>
      </c>
      <c r="J97" s="30">
        <f t="shared" si="19"/>
        <v>6.9</v>
      </c>
      <c r="K97" s="58"/>
      <c r="L97" s="58"/>
      <c r="M97" s="59"/>
      <c r="N97" s="59"/>
      <c r="O97" s="30">
        <f t="shared" si="20"/>
        <v>6.9</v>
      </c>
      <c r="P97" s="30">
        <f t="shared" si="21"/>
        <v>6.9</v>
      </c>
      <c r="Q97" s="30"/>
      <c r="R97" s="1"/>
      <c r="S97" s="1"/>
      <c r="T97" s="1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7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7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7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7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7"/>
      <c r="EY97" s="6"/>
      <c r="EZ97" s="6"/>
    </row>
    <row r="98" spans="1:156" s="2" customFormat="1" ht="17.100000000000001" customHeight="1">
      <c r="A98" s="11" t="s">
        <v>82</v>
      </c>
      <c r="B98" s="4">
        <v>1</v>
      </c>
      <c r="C98" s="4">
        <v>10</v>
      </c>
      <c r="D98" s="36">
        <f t="shared" si="16"/>
        <v>1</v>
      </c>
      <c r="E98" s="63">
        <v>1735</v>
      </c>
      <c r="F98" s="30">
        <f t="shared" si="17"/>
        <v>157.69999999999999</v>
      </c>
      <c r="G98" s="30">
        <f t="shared" si="18"/>
        <v>157.69999999999999</v>
      </c>
      <c r="H98" s="30">
        <f t="shared" si="24"/>
        <v>0</v>
      </c>
      <c r="I98" s="30">
        <v>-151.9</v>
      </c>
      <c r="J98" s="30">
        <f t="shared" si="19"/>
        <v>5.8</v>
      </c>
      <c r="K98" s="58"/>
      <c r="L98" s="58"/>
      <c r="M98" s="59"/>
      <c r="N98" s="59"/>
      <c r="O98" s="30">
        <f t="shared" si="20"/>
        <v>5.8</v>
      </c>
      <c r="P98" s="30">
        <f t="shared" si="21"/>
        <v>5.8</v>
      </c>
      <c r="Q98" s="30"/>
      <c r="R98" s="1"/>
      <c r="S98" s="1"/>
      <c r="T98" s="1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7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7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7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7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7"/>
      <c r="EY98" s="6"/>
      <c r="EZ98" s="6"/>
    </row>
    <row r="99" spans="1:156" s="2" customFormat="1" ht="17.100000000000001" customHeight="1">
      <c r="A99" s="11" t="s">
        <v>83</v>
      </c>
      <c r="B99" s="4">
        <v>1</v>
      </c>
      <c r="C99" s="4">
        <v>10</v>
      </c>
      <c r="D99" s="36">
        <f t="shared" si="16"/>
        <v>1</v>
      </c>
      <c r="E99" s="63">
        <v>2058</v>
      </c>
      <c r="F99" s="30">
        <f t="shared" si="17"/>
        <v>187.1</v>
      </c>
      <c r="G99" s="30">
        <f t="shared" si="18"/>
        <v>187.1</v>
      </c>
      <c r="H99" s="30">
        <f t="shared" si="24"/>
        <v>0</v>
      </c>
      <c r="I99" s="30">
        <v>-180.2</v>
      </c>
      <c r="J99" s="30">
        <f t="shared" si="19"/>
        <v>6.9</v>
      </c>
      <c r="K99" s="58"/>
      <c r="L99" s="58"/>
      <c r="M99" s="59"/>
      <c r="N99" s="59"/>
      <c r="O99" s="30">
        <f t="shared" si="20"/>
        <v>6.9</v>
      </c>
      <c r="P99" s="30">
        <f t="shared" si="21"/>
        <v>6.9</v>
      </c>
      <c r="Q99" s="30"/>
      <c r="R99" s="1"/>
      <c r="S99" s="1"/>
      <c r="T99" s="1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7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7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7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7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7"/>
      <c r="EY99" s="6"/>
      <c r="EZ99" s="6"/>
    </row>
    <row r="100" spans="1:156" s="2" customFormat="1" ht="17.100000000000001" customHeight="1">
      <c r="A100" s="11" t="s">
        <v>84</v>
      </c>
      <c r="B100" s="4">
        <v>1</v>
      </c>
      <c r="C100" s="4">
        <v>10</v>
      </c>
      <c r="D100" s="36">
        <f t="shared" si="16"/>
        <v>1</v>
      </c>
      <c r="E100" s="63">
        <v>2038</v>
      </c>
      <c r="F100" s="30">
        <f t="shared" si="17"/>
        <v>185.3</v>
      </c>
      <c r="G100" s="30">
        <f t="shared" si="18"/>
        <v>185.3</v>
      </c>
      <c r="H100" s="30">
        <f t="shared" si="24"/>
        <v>0</v>
      </c>
      <c r="I100" s="30">
        <v>-178.4</v>
      </c>
      <c r="J100" s="30">
        <f t="shared" si="19"/>
        <v>6.9</v>
      </c>
      <c r="K100" s="58"/>
      <c r="L100" s="58"/>
      <c r="M100" s="59"/>
      <c r="N100" s="59"/>
      <c r="O100" s="30">
        <f t="shared" si="20"/>
        <v>6.9</v>
      </c>
      <c r="P100" s="30">
        <f t="shared" si="21"/>
        <v>6.9</v>
      </c>
      <c r="Q100" s="30"/>
      <c r="R100" s="1"/>
      <c r="S100" s="1"/>
      <c r="T100" s="1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7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7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7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7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7"/>
      <c r="EY100" s="6"/>
      <c r="EZ100" s="6"/>
    </row>
    <row r="101" spans="1:156" s="2" customFormat="1" ht="17.100000000000001" customHeight="1">
      <c r="A101" s="11" t="s">
        <v>85</v>
      </c>
      <c r="B101" s="4">
        <v>1</v>
      </c>
      <c r="C101" s="4">
        <v>10</v>
      </c>
      <c r="D101" s="36">
        <f t="shared" si="16"/>
        <v>1</v>
      </c>
      <c r="E101" s="63">
        <v>2093</v>
      </c>
      <c r="F101" s="30">
        <f t="shared" si="17"/>
        <v>190.3</v>
      </c>
      <c r="G101" s="30">
        <f t="shared" si="18"/>
        <v>190.3</v>
      </c>
      <c r="H101" s="30">
        <f t="shared" si="24"/>
        <v>0</v>
      </c>
      <c r="I101" s="30">
        <v>-183.3</v>
      </c>
      <c r="J101" s="30">
        <f t="shared" si="19"/>
        <v>7</v>
      </c>
      <c r="K101" s="58"/>
      <c r="L101" s="58"/>
      <c r="M101" s="59"/>
      <c r="N101" s="59"/>
      <c r="O101" s="30">
        <f t="shared" si="20"/>
        <v>7</v>
      </c>
      <c r="P101" s="30">
        <f t="shared" si="21"/>
        <v>7</v>
      </c>
      <c r="Q101" s="30"/>
      <c r="R101" s="1"/>
      <c r="S101" s="1"/>
      <c r="T101" s="1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7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7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7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7"/>
      <c r="EY101" s="6"/>
      <c r="EZ101" s="6"/>
    </row>
    <row r="102" spans="1:156" s="2" customFormat="1" ht="17.100000000000001" customHeight="1">
      <c r="A102" s="15" t="s">
        <v>86</v>
      </c>
      <c r="B102" s="8"/>
      <c r="C102" s="8"/>
      <c r="D102" s="36"/>
      <c r="E102" s="64"/>
      <c r="F102" s="30"/>
      <c r="G102" s="30"/>
      <c r="H102" s="30"/>
      <c r="I102" s="30"/>
      <c r="J102" s="30"/>
      <c r="K102" s="8"/>
      <c r="L102" s="8"/>
      <c r="M102" s="8"/>
      <c r="N102" s="8"/>
      <c r="O102" s="30"/>
      <c r="P102" s="30"/>
      <c r="Q102" s="30"/>
      <c r="R102" s="1"/>
      <c r="S102" s="1"/>
      <c r="T102" s="1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7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7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7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7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7"/>
      <c r="EY102" s="6"/>
      <c r="EZ102" s="6"/>
    </row>
    <row r="103" spans="1:156" s="2" customFormat="1" ht="16.5" customHeight="1">
      <c r="A103" s="11" t="s">
        <v>87</v>
      </c>
      <c r="B103" s="4">
        <v>1</v>
      </c>
      <c r="C103" s="4">
        <v>10</v>
      </c>
      <c r="D103" s="36">
        <f t="shared" si="16"/>
        <v>1</v>
      </c>
      <c r="E103" s="63">
        <v>1063</v>
      </c>
      <c r="F103" s="30">
        <f t="shared" si="17"/>
        <v>96.6</v>
      </c>
      <c r="G103" s="30">
        <f t="shared" si="18"/>
        <v>96.6</v>
      </c>
      <c r="H103" s="30">
        <f t="shared" ref="H103:H115" si="25">G103-F103</f>
        <v>0</v>
      </c>
      <c r="I103" s="30">
        <v>-76.900000000000006</v>
      </c>
      <c r="J103" s="30">
        <f t="shared" si="19"/>
        <v>19.7</v>
      </c>
      <c r="K103" s="58"/>
      <c r="L103" s="58"/>
      <c r="M103" s="59"/>
      <c r="N103" s="59"/>
      <c r="O103" s="30">
        <f t="shared" si="20"/>
        <v>19.7</v>
      </c>
      <c r="P103" s="30">
        <f t="shared" si="21"/>
        <v>19.7</v>
      </c>
      <c r="Q103" s="30"/>
      <c r="R103" s="1"/>
      <c r="S103" s="1"/>
      <c r="T103" s="1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7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7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7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7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7"/>
      <c r="EY103" s="6"/>
      <c r="EZ103" s="6"/>
    </row>
    <row r="104" spans="1:156" s="2" customFormat="1" ht="16.5" customHeight="1">
      <c r="A104" s="11" t="s">
        <v>88</v>
      </c>
      <c r="B104" s="4">
        <v>1</v>
      </c>
      <c r="C104" s="4">
        <v>10</v>
      </c>
      <c r="D104" s="36">
        <f t="shared" si="16"/>
        <v>1</v>
      </c>
      <c r="E104" s="63">
        <v>2348</v>
      </c>
      <c r="F104" s="30">
        <f t="shared" si="17"/>
        <v>213.5</v>
      </c>
      <c r="G104" s="30">
        <f t="shared" si="18"/>
        <v>213.5</v>
      </c>
      <c r="H104" s="30">
        <f t="shared" si="25"/>
        <v>0</v>
      </c>
      <c r="I104" s="30">
        <v>-170.1</v>
      </c>
      <c r="J104" s="30">
        <f t="shared" si="19"/>
        <v>43.4</v>
      </c>
      <c r="K104" s="58"/>
      <c r="L104" s="58"/>
      <c r="M104" s="59"/>
      <c r="N104" s="59"/>
      <c r="O104" s="30">
        <f t="shared" si="20"/>
        <v>43.4</v>
      </c>
      <c r="P104" s="30">
        <f t="shared" si="21"/>
        <v>43.4</v>
      </c>
      <c r="Q104" s="30"/>
      <c r="R104" s="1"/>
      <c r="S104" s="1"/>
      <c r="T104" s="1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7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7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7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7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7"/>
      <c r="EY104" s="6"/>
      <c r="EZ104" s="6"/>
    </row>
    <row r="105" spans="1:156" s="2" customFormat="1" ht="17.100000000000001" customHeight="1">
      <c r="A105" s="11" t="s">
        <v>89</v>
      </c>
      <c r="B105" s="4">
        <v>1</v>
      </c>
      <c r="C105" s="4">
        <v>10</v>
      </c>
      <c r="D105" s="36">
        <f t="shared" si="16"/>
        <v>1</v>
      </c>
      <c r="E105" s="63">
        <v>1143</v>
      </c>
      <c r="F105" s="30">
        <f t="shared" si="17"/>
        <v>103.9</v>
      </c>
      <c r="G105" s="30">
        <f t="shared" si="18"/>
        <v>103.9</v>
      </c>
      <c r="H105" s="30">
        <f t="shared" si="25"/>
        <v>0</v>
      </c>
      <c r="I105" s="30">
        <v>-82.8</v>
      </c>
      <c r="J105" s="30">
        <f t="shared" si="19"/>
        <v>21.1</v>
      </c>
      <c r="K105" s="58"/>
      <c r="L105" s="58"/>
      <c r="M105" s="59"/>
      <c r="N105" s="59"/>
      <c r="O105" s="30">
        <f t="shared" si="20"/>
        <v>21.1</v>
      </c>
      <c r="P105" s="30">
        <f t="shared" si="21"/>
        <v>21.1</v>
      </c>
      <c r="Q105" s="30"/>
      <c r="R105" s="1"/>
      <c r="S105" s="1"/>
      <c r="T105" s="1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7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7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7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7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7"/>
      <c r="EY105" s="6"/>
      <c r="EZ105" s="6"/>
    </row>
    <row r="106" spans="1:156" s="2" customFormat="1" ht="17.100000000000001" customHeight="1">
      <c r="A106" s="11" t="s">
        <v>90</v>
      </c>
      <c r="B106" s="4">
        <v>1</v>
      </c>
      <c r="C106" s="4">
        <v>10</v>
      </c>
      <c r="D106" s="36">
        <f t="shared" si="16"/>
        <v>1</v>
      </c>
      <c r="E106" s="63">
        <v>1226</v>
      </c>
      <c r="F106" s="30">
        <f t="shared" si="17"/>
        <v>111.5</v>
      </c>
      <c r="G106" s="30">
        <f t="shared" si="18"/>
        <v>111.5</v>
      </c>
      <c r="H106" s="30">
        <f t="shared" si="25"/>
        <v>0</v>
      </c>
      <c r="I106" s="30">
        <v>-88.8</v>
      </c>
      <c r="J106" s="30">
        <f t="shared" si="19"/>
        <v>22.7</v>
      </c>
      <c r="K106" s="58"/>
      <c r="L106" s="58"/>
      <c r="M106" s="59"/>
      <c r="N106" s="59"/>
      <c r="O106" s="30">
        <f t="shared" si="20"/>
        <v>22.7</v>
      </c>
      <c r="P106" s="30">
        <f t="shared" si="21"/>
        <v>22.7</v>
      </c>
      <c r="Q106" s="30"/>
      <c r="R106" s="1"/>
      <c r="S106" s="1"/>
      <c r="T106" s="1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7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7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7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7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7"/>
      <c r="EY106" s="6"/>
      <c r="EZ106" s="6"/>
    </row>
    <row r="107" spans="1:156" s="2" customFormat="1" ht="17.100000000000001" customHeight="1">
      <c r="A107" s="11" t="s">
        <v>91</v>
      </c>
      <c r="B107" s="4">
        <v>1</v>
      </c>
      <c r="C107" s="4">
        <v>10</v>
      </c>
      <c r="D107" s="36">
        <f t="shared" si="16"/>
        <v>1</v>
      </c>
      <c r="E107" s="63">
        <v>1766</v>
      </c>
      <c r="F107" s="30">
        <f t="shared" si="17"/>
        <v>160.5</v>
      </c>
      <c r="G107" s="30">
        <f t="shared" si="18"/>
        <v>160.5</v>
      </c>
      <c r="H107" s="30">
        <f t="shared" si="25"/>
        <v>0</v>
      </c>
      <c r="I107" s="30">
        <v>-127.9</v>
      </c>
      <c r="J107" s="30">
        <f t="shared" si="19"/>
        <v>32.6</v>
      </c>
      <c r="K107" s="58"/>
      <c r="L107" s="58"/>
      <c r="M107" s="59"/>
      <c r="N107" s="59"/>
      <c r="O107" s="30">
        <f t="shared" si="20"/>
        <v>32.6</v>
      </c>
      <c r="P107" s="30">
        <f t="shared" si="21"/>
        <v>32.6</v>
      </c>
      <c r="Q107" s="30"/>
      <c r="R107" s="1"/>
      <c r="S107" s="1"/>
      <c r="T107" s="1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7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7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7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7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7"/>
      <c r="EY107" s="6"/>
      <c r="EZ107" s="6"/>
    </row>
    <row r="108" spans="1:156" s="2" customFormat="1" ht="17.100000000000001" customHeight="1">
      <c r="A108" s="11" t="s">
        <v>92</v>
      </c>
      <c r="B108" s="4">
        <v>1</v>
      </c>
      <c r="C108" s="4">
        <v>10</v>
      </c>
      <c r="D108" s="36">
        <f t="shared" si="16"/>
        <v>1</v>
      </c>
      <c r="E108" s="63">
        <v>1271</v>
      </c>
      <c r="F108" s="30">
        <f t="shared" si="17"/>
        <v>115.5</v>
      </c>
      <c r="G108" s="30">
        <f t="shared" si="18"/>
        <v>115.5</v>
      </c>
      <c r="H108" s="30">
        <f t="shared" si="25"/>
        <v>0</v>
      </c>
      <c r="I108" s="30">
        <v>-92.1</v>
      </c>
      <c r="J108" s="30">
        <f t="shared" si="19"/>
        <v>23.4</v>
      </c>
      <c r="K108" s="58"/>
      <c r="L108" s="58"/>
      <c r="M108" s="59"/>
      <c r="N108" s="59"/>
      <c r="O108" s="30">
        <f t="shared" si="20"/>
        <v>23.4</v>
      </c>
      <c r="P108" s="30">
        <f t="shared" si="21"/>
        <v>23.4</v>
      </c>
      <c r="Q108" s="30"/>
      <c r="R108" s="1"/>
      <c r="S108" s="1"/>
      <c r="T108" s="1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7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7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7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7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7"/>
      <c r="EY108" s="6"/>
      <c r="EZ108" s="6"/>
    </row>
    <row r="109" spans="1:156" s="2" customFormat="1" ht="17.100000000000001" customHeight="1">
      <c r="A109" s="11" t="s">
        <v>93</v>
      </c>
      <c r="B109" s="4">
        <v>1</v>
      </c>
      <c r="C109" s="4">
        <v>10</v>
      </c>
      <c r="D109" s="36">
        <f t="shared" si="16"/>
        <v>1</v>
      </c>
      <c r="E109" s="63">
        <v>1832</v>
      </c>
      <c r="F109" s="30">
        <f t="shared" si="17"/>
        <v>166.5</v>
      </c>
      <c r="G109" s="30">
        <f t="shared" si="18"/>
        <v>166.5</v>
      </c>
      <c r="H109" s="30">
        <f t="shared" si="25"/>
        <v>0</v>
      </c>
      <c r="I109" s="30">
        <v>-132.69999999999999</v>
      </c>
      <c r="J109" s="30">
        <f t="shared" si="19"/>
        <v>33.799999999999997</v>
      </c>
      <c r="K109" s="58"/>
      <c r="L109" s="58"/>
      <c r="M109" s="59"/>
      <c r="N109" s="59"/>
      <c r="O109" s="30">
        <f t="shared" si="20"/>
        <v>33.799999999999997</v>
      </c>
      <c r="P109" s="30">
        <f t="shared" si="21"/>
        <v>33.799999999999997</v>
      </c>
      <c r="Q109" s="30"/>
      <c r="R109" s="1"/>
      <c r="S109" s="1"/>
      <c r="T109" s="1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7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7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7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7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7"/>
      <c r="EY109" s="6"/>
      <c r="EZ109" s="6"/>
    </row>
    <row r="110" spans="1:156" s="2" customFormat="1" ht="17.100000000000001" customHeight="1">
      <c r="A110" s="11" t="s">
        <v>94</v>
      </c>
      <c r="B110" s="4">
        <v>1</v>
      </c>
      <c r="C110" s="4">
        <v>10</v>
      </c>
      <c r="D110" s="36">
        <f t="shared" si="16"/>
        <v>1</v>
      </c>
      <c r="E110" s="63">
        <v>1823</v>
      </c>
      <c r="F110" s="30">
        <f t="shared" si="17"/>
        <v>165.7</v>
      </c>
      <c r="G110" s="30">
        <f t="shared" si="18"/>
        <v>165.7</v>
      </c>
      <c r="H110" s="30">
        <f t="shared" si="25"/>
        <v>0</v>
      </c>
      <c r="I110" s="30">
        <v>-132</v>
      </c>
      <c r="J110" s="30">
        <f t="shared" si="19"/>
        <v>33.700000000000003</v>
      </c>
      <c r="K110" s="58"/>
      <c r="L110" s="58"/>
      <c r="M110" s="59"/>
      <c r="N110" s="59"/>
      <c r="O110" s="30">
        <f t="shared" si="20"/>
        <v>33.700000000000003</v>
      </c>
      <c r="P110" s="30">
        <f t="shared" si="21"/>
        <v>33.700000000000003</v>
      </c>
      <c r="Q110" s="30"/>
      <c r="R110" s="1"/>
      <c r="S110" s="1"/>
      <c r="T110" s="1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7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7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7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7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7"/>
      <c r="EY110" s="6"/>
      <c r="EZ110" s="6"/>
    </row>
    <row r="111" spans="1:156" s="2" customFormat="1" ht="17.100000000000001" customHeight="1">
      <c r="A111" s="11" t="s">
        <v>95</v>
      </c>
      <c r="B111" s="4">
        <v>1</v>
      </c>
      <c r="C111" s="4">
        <v>10</v>
      </c>
      <c r="D111" s="36">
        <f t="shared" si="16"/>
        <v>1</v>
      </c>
      <c r="E111" s="63">
        <v>1262</v>
      </c>
      <c r="F111" s="30">
        <f t="shared" si="17"/>
        <v>114.7</v>
      </c>
      <c r="G111" s="30">
        <f t="shared" si="18"/>
        <v>114.7</v>
      </c>
      <c r="H111" s="30">
        <f t="shared" si="25"/>
        <v>0</v>
      </c>
      <c r="I111" s="30">
        <v>-91.4</v>
      </c>
      <c r="J111" s="30">
        <f t="shared" si="19"/>
        <v>23.3</v>
      </c>
      <c r="K111" s="58"/>
      <c r="L111" s="58"/>
      <c r="M111" s="59"/>
      <c r="N111" s="59"/>
      <c r="O111" s="30">
        <f t="shared" si="20"/>
        <v>23.3</v>
      </c>
      <c r="P111" s="30">
        <f t="shared" si="21"/>
        <v>23.3</v>
      </c>
      <c r="Q111" s="30"/>
      <c r="R111" s="1"/>
      <c r="S111" s="1"/>
      <c r="T111" s="1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7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7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7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7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7"/>
      <c r="EY111" s="6"/>
      <c r="EZ111" s="6"/>
    </row>
    <row r="112" spans="1:156" s="2" customFormat="1" ht="17.100000000000001" customHeight="1">
      <c r="A112" s="11" t="s">
        <v>96</v>
      </c>
      <c r="B112" s="4">
        <v>1</v>
      </c>
      <c r="C112" s="4">
        <v>10</v>
      </c>
      <c r="D112" s="36">
        <f t="shared" si="16"/>
        <v>1</v>
      </c>
      <c r="E112" s="63">
        <v>1798</v>
      </c>
      <c r="F112" s="30">
        <f t="shared" si="17"/>
        <v>163.5</v>
      </c>
      <c r="G112" s="30">
        <f t="shared" si="18"/>
        <v>163.5</v>
      </c>
      <c r="H112" s="30">
        <f t="shared" si="25"/>
        <v>0</v>
      </c>
      <c r="I112" s="30">
        <v>-130.19999999999999</v>
      </c>
      <c r="J112" s="30">
        <f t="shared" si="19"/>
        <v>33.299999999999997</v>
      </c>
      <c r="K112" s="58"/>
      <c r="L112" s="58"/>
      <c r="M112" s="59"/>
      <c r="N112" s="59"/>
      <c r="O112" s="30">
        <f t="shared" si="20"/>
        <v>33.299999999999997</v>
      </c>
      <c r="P112" s="30">
        <f t="shared" si="21"/>
        <v>33.299999999999997</v>
      </c>
      <c r="Q112" s="30"/>
      <c r="R112" s="1"/>
      <c r="S112" s="1"/>
      <c r="T112" s="1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7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7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7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7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7"/>
      <c r="EY112" s="6"/>
      <c r="EZ112" s="6"/>
    </row>
    <row r="113" spans="1:156" s="2" customFormat="1" ht="17.100000000000001" customHeight="1">
      <c r="A113" s="37" t="s">
        <v>97</v>
      </c>
      <c r="B113" s="4">
        <v>1</v>
      </c>
      <c r="C113" s="4">
        <v>10</v>
      </c>
      <c r="D113" s="36">
        <f t="shared" si="16"/>
        <v>1</v>
      </c>
      <c r="E113" s="63">
        <v>905</v>
      </c>
      <c r="F113" s="30">
        <f t="shared" si="17"/>
        <v>82.3</v>
      </c>
      <c r="G113" s="30">
        <f t="shared" si="18"/>
        <v>82.3</v>
      </c>
      <c r="H113" s="30">
        <f t="shared" si="25"/>
        <v>0</v>
      </c>
      <c r="I113" s="30">
        <v>-65.599999999999994</v>
      </c>
      <c r="J113" s="30">
        <f t="shared" si="19"/>
        <v>16.7</v>
      </c>
      <c r="K113" s="58"/>
      <c r="L113" s="58"/>
      <c r="M113" s="59"/>
      <c r="N113" s="59"/>
      <c r="O113" s="30">
        <f t="shared" si="20"/>
        <v>16.7</v>
      </c>
      <c r="P113" s="30">
        <f t="shared" si="21"/>
        <v>16.7</v>
      </c>
      <c r="Q113" s="30"/>
      <c r="R113" s="1"/>
      <c r="S113" s="1"/>
      <c r="T113" s="1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7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7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7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7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7"/>
      <c r="EY113" s="6"/>
      <c r="EZ113" s="6"/>
    </row>
    <row r="114" spans="1:156" s="2" customFormat="1" ht="17.100000000000001" customHeight="1">
      <c r="A114" s="11" t="s">
        <v>98</v>
      </c>
      <c r="B114" s="4">
        <v>1</v>
      </c>
      <c r="C114" s="4">
        <v>10</v>
      </c>
      <c r="D114" s="36">
        <f t="shared" si="16"/>
        <v>1</v>
      </c>
      <c r="E114" s="63">
        <v>1162</v>
      </c>
      <c r="F114" s="30">
        <f t="shared" si="17"/>
        <v>105.6</v>
      </c>
      <c r="G114" s="30">
        <f t="shared" si="18"/>
        <v>105.6</v>
      </c>
      <c r="H114" s="30">
        <f t="shared" si="25"/>
        <v>0</v>
      </c>
      <c r="I114" s="30">
        <v>-84.1</v>
      </c>
      <c r="J114" s="30">
        <f t="shared" si="19"/>
        <v>21.5</v>
      </c>
      <c r="K114" s="58"/>
      <c r="L114" s="58"/>
      <c r="M114" s="59"/>
      <c r="N114" s="59"/>
      <c r="O114" s="30">
        <f t="shared" si="20"/>
        <v>21.5</v>
      </c>
      <c r="P114" s="30">
        <f t="shared" si="21"/>
        <v>21.5</v>
      </c>
      <c r="Q114" s="30"/>
      <c r="R114" s="1"/>
      <c r="S114" s="1"/>
      <c r="T114" s="1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7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7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7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7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7"/>
      <c r="EY114" s="6"/>
      <c r="EZ114" s="6"/>
    </row>
    <row r="115" spans="1:156" s="2" customFormat="1" ht="17.100000000000001" customHeight="1">
      <c r="A115" s="11" t="s">
        <v>99</v>
      </c>
      <c r="B115" s="4">
        <v>1</v>
      </c>
      <c r="C115" s="4">
        <v>10</v>
      </c>
      <c r="D115" s="36">
        <f t="shared" si="16"/>
        <v>1</v>
      </c>
      <c r="E115" s="63">
        <v>881</v>
      </c>
      <c r="F115" s="30">
        <f t="shared" si="17"/>
        <v>80.099999999999994</v>
      </c>
      <c r="G115" s="30">
        <f t="shared" si="18"/>
        <v>80.099999999999994</v>
      </c>
      <c r="H115" s="30">
        <f t="shared" si="25"/>
        <v>0</v>
      </c>
      <c r="I115" s="30">
        <v>-63.8</v>
      </c>
      <c r="J115" s="30">
        <f t="shared" si="19"/>
        <v>16.3</v>
      </c>
      <c r="K115" s="58"/>
      <c r="L115" s="58"/>
      <c r="M115" s="59"/>
      <c r="N115" s="59"/>
      <c r="O115" s="30">
        <f t="shared" si="20"/>
        <v>16.3</v>
      </c>
      <c r="P115" s="30">
        <f t="shared" si="21"/>
        <v>16.3</v>
      </c>
      <c r="Q115" s="30"/>
      <c r="R115" s="1"/>
      <c r="S115" s="1"/>
      <c r="T115" s="1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7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7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7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7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7"/>
      <c r="EY115" s="6"/>
      <c r="EZ115" s="6"/>
    </row>
    <row r="116" spans="1:156" s="2" customFormat="1" ht="17.100000000000001" customHeight="1">
      <c r="A116" s="15" t="s">
        <v>100</v>
      </c>
      <c r="B116" s="8"/>
      <c r="C116" s="8"/>
      <c r="D116" s="36"/>
      <c r="E116" s="64"/>
      <c r="F116" s="30"/>
      <c r="G116" s="30"/>
      <c r="H116" s="30"/>
      <c r="I116" s="30"/>
      <c r="J116" s="30"/>
      <c r="K116" s="8"/>
      <c r="L116" s="8"/>
      <c r="M116" s="8"/>
      <c r="N116" s="8"/>
      <c r="O116" s="30"/>
      <c r="P116" s="30"/>
      <c r="Q116" s="30"/>
      <c r="R116" s="1"/>
      <c r="S116" s="1"/>
      <c r="T116" s="1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7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7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7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7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7"/>
      <c r="EY116" s="6"/>
      <c r="EZ116" s="6"/>
    </row>
    <row r="117" spans="1:156" s="2" customFormat="1" ht="15.6" customHeight="1">
      <c r="A117" s="11" t="s">
        <v>101</v>
      </c>
      <c r="B117" s="4">
        <v>1</v>
      </c>
      <c r="C117" s="4">
        <v>10</v>
      </c>
      <c r="D117" s="36">
        <f t="shared" si="16"/>
        <v>1</v>
      </c>
      <c r="E117" s="63">
        <v>2731</v>
      </c>
      <c r="F117" s="30">
        <f t="shared" si="17"/>
        <v>248.3</v>
      </c>
      <c r="G117" s="30">
        <f t="shared" si="18"/>
        <v>248.3</v>
      </c>
      <c r="H117" s="30">
        <f t="shared" ref="H117:H131" si="26">G117-F117</f>
        <v>0</v>
      </c>
      <c r="I117" s="30">
        <v>136.69999999999999</v>
      </c>
      <c r="J117" s="30">
        <f t="shared" si="19"/>
        <v>385</v>
      </c>
      <c r="K117" s="58"/>
      <c r="L117" s="58"/>
      <c r="M117" s="59"/>
      <c r="N117" s="59"/>
      <c r="O117" s="30">
        <f t="shared" si="20"/>
        <v>385</v>
      </c>
      <c r="P117" s="30">
        <f t="shared" si="21"/>
        <v>385</v>
      </c>
      <c r="Q117" s="30"/>
      <c r="R117" s="1"/>
      <c r="S117" s="1"/>
      <c r="T117" s="1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7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7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7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7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7"/>
      <c r="EY117" s="6"/>
      <c r="EZ117" s="6"/>
    </row>
    <row r="118" spans="1:156" s="2" customFormat="1" ht="17.100000000000001" customHeight="1">
      <c r="A118" s="11" t="s">
        <v>102</v>
      </c>
      <c r="B118" s="4">
        <v>1</v>
      </c>
      <c r="C118" s="4">
        <v>10</v>
      </c>
      <c r="D118" s="36">
        <f t="shared" si="16"/>
        <v>1</v>
      </c>
      <c r="E118" s="63">
        <v>2643</v>
      </c>
      <c r="F118" s="30">
        <f t="shared" si="17"/>
        <v>240.3</v>
      </c>
      <c r="G118" s="30">
        <f t="shared" si="18"/>
        <v>240.3</v>
      </c>
      <c r="H118" s="30">
        <f t="shared" si="26"/>
        <v>0</v>
      </c>
      <c r="I118" s="30">
        <v>132.30000000000001</v>
      </c>
      <c r="J118" s="30">
        <f t="shared" si="19"/>
        <v>372.6</v>
      </c>
      <c r="K118" s="58"/>
      <c r="L118" s="58"/>
      <c r="M118" s="59"/>
      <c r="N118" s="59"/>
      <c r="O118" s="30">
        <f t="shared" si="20"/>
        <v>372.6</v>
      </c>
      <c r="P118" s="30">
        <f t="shared" si="21"/>
        <v>372.6</v>
      </c>
      <c r="Q118" s="30"/>
      <c r="R118" s="1"/>
      <c r="S118" s="1"/>
      <c r="T118" s="1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7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7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7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7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7"/>
      <c r="EY118" s="6"/>
      <c r="EZ118" s="6"/>
    </row>
    <row r="119" spans="1:156" s="2" customFormat="1" ht="17.100000000000001" customHeight="1">
      <c r="A119" s="11" t="s">
        <v>103</v>
      </c>
      <c r="B119" s="4">
        <v>1</v>
      </c>
      <c r="C119" s="4">
        <v>10</v>
      </c>
      <c r="D119" s="36">
        <f t="shared" si="16"/>
        <v>1</v>
      </c>
      <c r="E119" s="63">
        <v>4087</v>
      </c>
      <c r="F119" s="30">
        <f t="shared" si="17"/>
        <v>371.5</v>
      </c>
      <c r="G119" s="30">
        <f t="shared" si="18"/>
        <v>371.5</v>
      </c>
      <c r="H119" s="30">
        <f t="shared" si="26"/>
        <v>0</v>
      </c>
      <c r="I119" s="30">
        <v>204.5</v>
      </c>
      <c r="J119" s="30">
        <f t="shared" si="19"/>
        <v>576</v>
      </c>
      <c r="K119" s="58"/>
      <c r="L119" s="58"/>
      <c r="M119" s="59"/>
      <c r="N119" s="59"/>
      <c r="O119" s="30">
        <f t="shared" si="20"/>
        <v>576</v>
      </c>
      <c r="P119" s="30">
        <f t="shared" si="21"/>
        <v>576</v>
      </c>
      <c r="Q119" s="30"/>
      <c r="R119" s="1"/>
      <c r="S119" s="1"/>
      <c r="T119" s="1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7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7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7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7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7"/>
      <c r="EY119" s="6"/>
      <c r="EZ119" s="6"/>
    </row>
    <row r="120" spans="1:156" s="2" customFormat="1" ht="17.100000000000001" customHeight="1">
      <c r="A120" s="11" t="s">
        <v>104</v>
      </c>
      <c r="B120" s="4">
        <v>1</v>
      </c>
      <c r="C120" s="4">
        <v>10</v>
      </c>
      <c r="D120" s="36">
        <f t="shared" si="16"/>
        <v>1</v>
      </c>
      <c r="E120" s="63">
        <v>2735</v>
      </c>
      <c r="F120" s="30">
        <f t="shared" si="17"/>
        <v>248.6</v>
      </c>
      <c r="G120" s="30">
        <f t="shared" si="18"/>
        <v>248.6</v>
      </c>
      <c r="H120" s="30">
        <f t="shared" si="26"/>
        <v>0</v>
      </c>
      <c r="I120" s="30">
        <v>136.9</v>
      </c>
      <c r="J120" s="30">
        <f t="shared" si="19"/>
        <v>385.5</v>
      </c>
      <c r="K120" s="58"/>
      <c r="L120" s="58"/>
      <c r="M120" s="59"/>
      <c r="N120" s="59"/>
      <c r="O120" s="30">
        <f t="shared" si="20"/>
        <v>385.5</v>
      </c>
      <c r="P120" s="30">
        <f t="shared" si="21"/>
        <v>385.5</v>
      </c>
      <c r="Q120" s="30"/>
      <c r="R120" s="1"/>
      <c r="S120" s="1"/>
      <c r="T120" s="1"/>
      <c r="V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7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7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7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7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7"/>
      <c r="EY120" s="6"/>
      <c r="EZ120" s="6"/>
    </row>
    <row r="121" spans="1:156" s="2" customFormat="1" ht="17.100000000000001" customHeight="1">
      <c r="A121" s="11" t="s">
        <v>105</v>
      </c>
      <c r="B121" s="4">
        <v>1</v>
      </c>
      <c r="C121" s="4">
        <v>10</v>
      </c>
      <c r="D121" s="36">
        <f t="shared" si="16"/>
        <v>1</v>
      </c>
      <c r="E121" s="63">
        <v>3172</v>
      </c>
      <c r="F121" s="30">
        <f t="shared" si="17"/>
        <v>288.39999999999998</v>
      </c>
      <c r="G121" s="30">
        <f t="shared" si="18"/>
        <v>288.39999999999998</v>
      </c>
      <c r="H121" s="30">
        <f t="shared" si="26"/>
        <v>0</v>
      </c>
      <c r="I121" s="30">
        <v>158.80000000000001</v>
      </c>
      <c r="J121" s="30">
        <f t="shared" si="19"/>
        <v>447.2</v>
      </c>
      <c r="K121" s="58"/>
      <c r="L121" s="58"/>
      <c r="M121" s="59"/>
      <c r="N121" s="59"/>
      <c r="O121" s="30">
        <f t="shared" si="20"/>
        <v>447.2</v>
      </c>
      <c r="P121" s="30">
        <f t="shared" si="21"/>
        <v>447.2</v>
      </c>
      <c r="Q121" s="30"/>
      <c r="R121" s="1"/>
      <c r="S121" s="1"/>
      <c r="T121" s="1"/>
      <c r="V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7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7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7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7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7"/>
      <c r="EY121" s="6"/>
      <c r="EZ121" s="6"/>
    </row>
    <row r="122" spans="1:156" s="2" customFormat="1" ht="17.100000000000001" customHeight="1">
      <c r="A122" s="11" t="s">
        <v>106</v>
      </c>
      <c r="B122" s="4">
        <v>1</v>
      </c>
      <c r="C122" s="4">
        <v>10</v>
      </c>
      <c r="D122" s="36">
        <f t="shared" si="16"/>
        <v>1</v>
      </c>
      <c r="E122" s="63">
        <v>4202</v>
      </c>
      <c r="F122" s="30">
        <f t="shared" si="17"/>
        <v>382</v>
      </c>
      <c r="G122" s="30">
        <f t="shared" si="18"/>
        <v>382</v>
      </c>
      <c r="H122" s="30">
        <f t="shared" si="26"/>
        <v>0</v>
      </c>
      <c r="I122" s="30">
        <v>210.3</v>
      </c>
      <c r="J122" s="30">
        <f t="shared" si="19"/>
        <v>592.29999999999995</v>
      </c>
      <c r="K122" s="58"/>
      <c r="L122" s="58"/>
      <c r="M122" s="59"/>
      <c r="N122" s="59"/>
      <c r="O122" s="30">
        <f t="shared" si="20"/>
        <v>592.29999999999995</v>
      </c>
      <c r="P122" s="30">
        <f t="shared" si="21"/>
        <v>592.29999999999995</v>
      </c>
      <c r="Q122" s="30"/>
      <c r="R122" s="1"/>
      <c r="S122" s="1"/>
      <c r="T122" s="1"/>
      <c r="V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7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7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7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7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7"/>
      <c r="EY122" s="6"/>
      <c r="EZ122" s="6"/>
    </row>
    <row r="123" spans="1:156" s="2" customFormat="1" ht="17.100000000000001" customHeight="1">
      <c r="A123" s="11" t="s">
        <v>107</v>
      </c>
      <c r="B123" s="4">
        <v>1</v>
      </c>
      <c r="C123" s="4">
        <v>10</v>
      </c>
      <c r="D123" s="36">
        <f t="shared" ref="D123:D186" si="27">(B123*C123)/(C123)</f>
        <v>1</v>
      </c>
      <c r="E123" s="63">
        <v>4073</v>
      </c>
      <c r="F123" s="30">
        <f t="shared" ref="F123:F186" si="28">ROUND(E123/11,1)</f>
        <v>370.3</v>
      </c>
      <c r="G123" s="30">
        <f t="shared" ref="G123:G186" si="29">ROUND(D123*F123,1)</f>
        <v>370.3</v>
      </c>
      <c r="H123" s="30">
        <f t="shared" si="26"/>
        <v>0</v>
      </c>
      <c r="I123" s="30">
        <v>203.9</v>
      </c>
      <c r="J123" s="30">
        <f t="shared" ref="J123:J186" si="30">IF(G123+I123&gt;0,ROUND(G123+I123,1),0)</f>
        <v>574.20000000000005</v>
      </c>
      <c r="K123" s="58"/>
      <c r="L123" s="58"/>
      <c r="M123" s="59"/>
      <c r="N123" s="59"/>
      <c r="O123" s="30">
        <f t="shared" ref="O123:O186" si="31">IF(OR(K123="+",L123="+",M123="+",N123="+"),0,J123)</f>
        <v>574.20000000000005</v>
      </c>
      <c r="P123" s="30">
        <f t="shared" ref="P123:P186" si="32">ROUND(O123-Q123,1)</f>
        <v>574.20000000000005</v>
      </c>
      <c r="Q123" s="30"/>
      <c r="R123" s="1"/>
      <c r="S123" s="1"/>
      <c r="T123" s="1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7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7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7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7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7"/>
      <c r="EY123" s="6"/>
      <c r="EZ123" s="6"/>
    </row>
    <row r="124" spans="1:156" s="2" customFormat="1" ht="17.100000000000001" customHeight="1">
      <c r="A124" s="11" t="s">
        <v>108</v>
      </c>
      <c r="B124" s="4">
        <v>1</v>
      </c>
      <c r="C124" s="4">
        <v>10</v>
      </c>
      <c r="D124" s="36">
        <f t="shared" si="27"/>
        <v>1</v>
      </c>
      <c r="E124" s="63">
        <v>2703</v>
      </c>
      <c r="F124" s="30">
        <f t="shared" si="28"/>
        <v>245.7</v>
      </c>
      <c r="G124" s="30">
        <f t="shared" si="29"/>
        <v>245.7</v>
      </c>
      <c r="H124" s="30">
        <f t="shared" si="26"/>
        <v>0</v>
      </c>
      <c r="I124" s="30">
        <v>135.30000000000001</v>
      </c>
      <c r="J124" s="30">
        <f t="shared" si="30"/>
        <v>381</v>
      </c>
      <c r="K124" s="58"/>
      <c r="L124" s="58"/>
      <c r="M124" s="59"/>
      <c r="N124" s="59"/>
      <c r="O124" s="30">
        <f t="shared" si="31"/>
        <v>381</v>
      </c>
      <c r="P124" s="30">
        <f t="shared" si="32"/>
        <v>381</v>
      </c>
      <c r="Q124" s="30"/>
      <c r="R124" s="1"/>
      <c r="S124" s="1"/>
      <c r="T124" s="1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7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7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7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7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7"/>
      <c r="EY124" s="6"/>
      <c r="EZ124" s="6"/>
    </row>
    <row r="125" spans="1:156" s="2" customFormat="1" ht="17.100000000000001" customHeight="1">
      <c r="A125" s="11" t="s">
        <v>109</v>
      </c>
      <c r="B125" s="4">
        <v>1</v>
      </c>
      <c r="C125" s="4">
        <v>10</v>
      </c>
      <c r="D125" s="36">
        <f t="shared" si="27"/>
        <v>1</v>
      </c>
      <c r="E125" s="63">
        <v>6846</v>
      </c>
      <c r="F125" s="30">
        <f t="shared" si="28"/>
        <v>622.4</v>
      </c>
      <c r="G125" s="30">
        <f t="shared" si="29"/>
        <v>622.4</v>
      </c>
      <c r="H125" s="30">
        <f t="shared" si="26"/>
        <v>0</v>
      </c>
      <c r="I125" s="30">
        <v>342.7</v>
      </c>
      <c r="J125" s="30">
        <f t="shared" si="30"/>
        <v>965.1</v>
      </c>
      <c r="K125" s="58"/>
      <c r="L125" s="58"/>
      <c r="M125" s="59"/>
      <c r="N125" s="59"/>
      <c r="O125" s="30">
        <f t="shared" si="31"/>
        <v>965.1</v>
      </c>
      <c r="P125" s="30">
        <f t="shared" si="32"/>
        <v>965.1</v>
      </c>
      <c r="Q125" s="30"/>
      <c r="R125" s="1"/>
      <c r="S125" s="1"/>
      <c r="T125" s="1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7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7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7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7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7"/>
      <c r="EY125" s="6"/>
      <c r="EZ125" s="6"/>
    </row>
    <row r="126" spans="1:156" s="2" customFormat="1" ht="17.100000000000001" customHeight="1">
      <c r="A126" s="11" t="s">
        <v>110</v>
      </c>
      <c r="B126" s="4">
        <v>1</v>
      </c>
      <c r="C126" s="4">
        <v>10</v>
      </c>
      <c r="D126" s="36">
        <f t="shared" si="27"/>
        <v>1</v>
      </c>
      <c r="E126" s="63">
        <v>0</v>
      </c>
      <c r="F126" s="30">
        <f t="shared" si="28"/>
        <v>0</v>
      </c>
      <c r="G126" s="30">
        <f t="shared" si="29"/>
        <v>0</v>
      </c>
      <c r="H126" s="30">
        <f t="shared" si="26"/>
        <v>0</v>
      </c>
      <c r="I126" s="30">
        <v>0</v>
      </c>
      <c r="J126" s="30">
        <f t="shared" si="30"/>
        <v>0</v>
      </c>
      <c r="K126" s="58"/>
      <c r="L126" s="58"/>
      <c r="M126" s="59"/>
      <c r="N126" s="59"/>
      <c r="O126" s="30">
        <f t="shared" si="31"/>
        <v>0</v>
      </c>
      <c r="P126" s="30">
        <f t="shared" si="32"/>
        <v>0</v>
      </c>
      <c r="Q126" s="30"/>
      <c r="R126" s="1"/>
      <c r="S126" s="1"/>
      <c r="T126" s="1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7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7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7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7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7"/>
      <c r="EY126" s="6"/>
      <c r="EZ126" s="6"/>
    </row>
    <row r="127" spans="1:156" s="2" customFormat="1" ht="16.5" customHeight="1">
      <c r="A127" s="11" t="s">
        <v>111</v>
      </c>
      <c r="B127" s="4">
        <v>1</v>
      </c>
      <c r="C127" s="4">
        <v>10</v>
      </c>
      <c r="D127" s="36">
        <f t="shared" si="27"/>
        <v>1</v>
      </c>
      <c r="E127" s="63">
        <v>5588</v>
      </c>
      <c r="F127" s="30">
        <f t="shared" si="28"/>
        <v>508</v>
      </c>
      <c r="G127" s="30">
        <f t="shared" si="29"/>
        <v>508</v>
      </c>
      <c r="H127" s="30">
        <f t="shared" si="26"/>
        <v>0</v>
      </c>
      <c r="I127" s="30">
        <v>279.7</v>
      </c>
      <c r="J127" s="30">
        <f t="shared" si="30"/>
        <v>787.7</v>
      </c>
      <c r="K127" s="58"/>
      <c r="L127" s="58"/>
      <c r="M127" s="59"/>
      <c r="N127" s="59"/>
      <c r="O127" s="30">
        <f t="shared" si="31"/>
        <v>787.7</v>
      </c>
      <c r="P127" s="30">
        <f t="shared" si="32"/>
        <v>787.7</v>
      </c>
      <c r="Q127" s="30"/>
      <c r="R127" s="1"/>
      <c r="S127" s="1"/>
      <c r="T127" s="1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7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7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7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7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7"/>
      <c r="EY127" s="6"/>
      <c r="EZ127" s="6"/>
    </row>
    <row r="128" spans="1:156" s="2" customFormat="1" ht="16.5" customHeight="1">
      <c r="A128" s="11" t="s">
        <v>112</v>
      </c>
      <c r="B128" s="4">
        <v>1</v>
      </c>
      <c r="C128" s="4">
        <v>10</v>
      </c>
      <c r="D128" s="36">
        <f t="shared" si="27"/>
        <v>1</v>
      </c>
      <c r="E128" s="63">
        <v>2066</v>
      </c>
      <c r="F128" s="30">
        <f t="shared" si="28"/>
        <v>187.8</v>
      </c>
      <c r="G128" s="30">
        <f t="shared" si="29"/>
        <v>187.8</v>
      </c>
      <c r="H128" s="30">
        <f t="shared" si="26"/>
        <v>0</v>
      </c>
      <c r="I128" s="30">
        <v>103.4</v>
      </c>
      <c r="J128" s="30">
        <f t="shared" si="30"/>
        <v>291.2</v>
      </c>
      <c r="K128" s="58"/>
      <c r="L128" s="58"/>
      <c r="M128" s="59"/>
      <c r="N128" s="59"/>
      <c r="O128" s="30">
        <f t="shared" si="31"/>
        <v>291.2</v>
      </c>
      <c r="P128" s="30">
        <f t="shared" si="32"/>
        <v>291.2</v>
      </c>
      <c r="Q128" s="30"/>
      <c r="R128" s="1"/>
      <c r="S128" s="1"/>
      <c r="T128" s="1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7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7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7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7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7"/>
      <c r="EY128" s="6"/>
      <c r="EZ128" s="6"/>
    </row>
    <row r="129" spans="1:156" s="2" customFormat="1" ht="17.100000000000001" customHeight="1">
      <c r="A129" s="11" t="s">
        <v>113</v>
      </c>
      <c r="B129" s="4">
        <v>1</v>
      </c>
      <c r="C129" s="4">
        <v>10</v>
      </c>
      <c r="D129" s="36">
        <f t="shared" si="27"/>
        <v>1</v>
      </c>
      <c r="E129" s="63">
        <v>4217</v>
      </c>
      <c r="F129" s="30">
        <f t="shared" si="28"/>
        <v>383.4</v>
      </c>
      <c r="G129" s="30">
        <f t="shared" si="29"/>
        <v>383.4</v>
      </c>
      <c r="H129" s="30">
        <f t="shared" si="26"/>
        <v>0</v>
      </c>
      <c r="I129" s="30">
        <v>211.1</v>
      </c>
      <c r="J129" s="30">
        <f t="shared" si="30"/>
        <v>594.5</v>
      </c>
      <c r="K129" s="58"/>
      <c r="L129" s="58"/>
      <c r="M129" s="59"/>
      <c r="N129" s="59"/>
      <c r="O129" s="30">
        <f t="shared" si="31"/>
        <v>594.5</v>
      </c>
      <c r="P129" s="30">
        <f t="shared" si="32"/>
        <v>594.5</v>
      </c>
      <c r="Q129" s="30"/>
      <c r="R129" s="1"/>
      <c r="S129" s="1"/>
      <c r="T129" s="1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7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7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7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7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7"/>
      <c r="EY129" s="6"/>
      <c r="EZ129" s="6"/>
    </row>
    <row r="130" spans="1:156" s="2" customFormat="1" ht="17.100000000000001" customHeight="1">
      <c r="A130" s="11" t="s">
        <v>114</v>
      </c>
      <c r="B130" s="4">
        <v>1</v>
      </c>
      <c r="C130" s="4">
        <v>10</v>
      </c>
      <c r="D130" s="36">
        <f t="shared" si="27"/>
        <v>1</v>
      </c>
      <c r="E130" s="63">
        <v>2620</v>
      </c>
      <c r="F130" s="30">
        <f t="shared" si="28"/>
        <v>238.2</v>
      </c>
      <c r="G130" s="30">
        <f t="shared" si="29"/>
        <v>238.2</v>
      </c>
      <c r="H130" s="30">
        <f t="shared" si="26"/>
        <v>0</v>
      </c>
      <c r="I130" s="30">
        <v>131.1</v>
      </c>
      <c r="J130" s="30">
        <f t="shared" si="30"/>
        <v>369.3</v>
      </c>
      <c r="K130" s="58"/>
      <c r="L130" s="58"/>
      <c r="M130" s="59"/>
      <c r="N130" s="59"/>
      <c r="O130" s="30">
        <f t="shared" si="31"/>
        <v>369.3</v>
      </c>
      <c r="P130" s="30">
        <f t="shared" si="32"/>
        <v>369.3</v>
      </c>
      <c r="Q130" s="30"/>
      <c r="R130" s="1"/>
      <c r="S130" s="1"/>
      <c r="T130" s="1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7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7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7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7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7"/>
      <c r="EY130" s="6"/>
      <c r="EZ130" s="6"/>
    </row>
    <row r="131" spans="1:156" s="2" customFormat="1" ht="17.100000000000001" customHeight="1">
      <c r="A131" s="11" t="s">
        <v>115</v>
      </c>
      <c r="B131" s="4">
        <v>1</v>
      </c>
      <c r="C131" s="4">
        <v>10</v>
      </c>
      <c r="D131" s="36">
        <f t="shared" si="27"/>
        <v>1</v>
      </c>
      <c r="E131" s="63">
        <v>3344</v>
      </c>
      <c r="F131" s="30">
        <f t="shared" si="28"/>
        <v>304</v>
      </c>
      <c r="G131" s="30">
        <f t="shared" si="29"/>
        <v>304</v>
      </c>
      <c r="H131" s="30">
        <f t="shared" si="26"/>
        <v>0</v>
      </c>
      <c r="I131" s="30">
        <v>167.4</v>
      </c>
      <c r="J131" s="30">
        <f t="shared" si="30"/>
        <v>471.4</v>
      </c>
      <c r="K131" s="58"/>
      <c r="L131" s="58"/>
      <c r="M131" s="59"/>
      <c r="N131" s="59"/>
      <c r="O131" s="30">
        <f t="shared" si="31"/>
        <v>471.4</v>
      </c>
      <c r="P131" s="30">
        <f t="shared" si="32"/>
        <v>471.4</v>
      </c>
      <c r="Q131" s="30"/>
      <c r="R131" s="1"/>
      <c r="S131" s="1"/>
      <c r="T131" s="1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7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7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7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7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7"/>
      <c r="EY131" s="6"/>
      <c r="EZ131" s="6"/>
    </row>
    <row r="132" spans="1:156" s="2" customFormat="1" ht="17.100000000000001" customHeight="1">
      <c r="A132" s="15" t="s">
        <v>116</v>
      </c>
      <c r="B132" s="8"/>
      <c r="C132" s="8"/>
      <c r="D132" s="36"/>
      <c r="E132" s="64"/>
      <c r="F132" s="30"/>
      <c r="G132" s="30"/>
      <c r="H132" s="30"/>
      <c r="I132" s="30"/>
      <c r="J132" s="30"/>
      <c r="K132" s="8"/>
      <c r="L132" s="8"/>
      <c r="M132" s="8"/>
      <c r="N132" s="8"/>
      <c r="O132" s="30"/>
      <c r="P132" s="30"/>
      <c r="Q132" s="30"/>
      <c r="R132" s="1"/>
      <c r="S132" s="1"/>
      <c r="T132" s="1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7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7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7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7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7"/>
      <c r="EY132" s="6"/>
      <c r="EZ132" s="6"/>
    </row>
    <row r="133" spans="1:156" s="2" customFormat="1" ht="17.100000000000001" customHeight="1">
      <c r="A133" s="11" t="s">
        <v>117</v>
      </c>
      <c r="B133" s="4">
        <v>1</v>
      </c>
      <c r="C133" s="4">
        <v>10</v>
      </c>
      <c r="D133" s="36">
        <f t="shared" si="27"/>
        <v>1</v>
      </c>
      <c r="E133" s="63">
        <v>1404</v>
      </c>
      <c r="F133" s="30">
        <f t="shared" si="28"/>
        <v>127.6</v>
      </c>
      <c r="G133" s="30">
        <f t="shared" si="29"/>
        <v>127.6</v>
      </c>
      <c r="H133" s="30">
        <f t="shared" ref="H133:H139" si="33">G133-F133</f>
        <v>0</v>
      </c>
      <c r="I133" s="30">
        <v>40</v>
      </c>
      <c r="J133" s="30">
        <f t="shared" si="30"/>
        <v>167.6</v>
      </c>
      <c r="K133" s="58"/>
      <c r="L133" s="58"/>
      <c r="M133" s="59"/>
      <c r="N133" s="59"/>
      <c r="O133" s="30">
        <f t="shared" si="31"/>
        <v>167.6</v>
      </c>
      <c r="P133" s="30">
        <f t="shared" si="32"/>
        <v>167.6</v>
      </c>
      <c r="Q133" s="30"/>
      <c r="R133" s="1"/>
      <c r="S133" s="1"/>
      <c r="T133" s="1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7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7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7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7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7"/>
      <c r="EY133" s="6"/>
      <c r="EZ133" s="6"/>
    </row>
    <row r="134" spans="1:156" s="2" customFormat="1" ht="17.100000000000001" customHeight="1">
      <c r="A134" s="11" t="s">
        <v>118</v>
      </c>
      <c r="B134" s="4">
        <v>1</v>
      </c>
      <c r="C134" s="4">
        <v>10</v>
      </c>
      <c r="D134" s="36">
        <f t="shared" si="27"/>
        <v>1</v>
      </c>
      <c r="E134" s="63">
        <v>572</v>
      </c>
      <c r="F134" s="30">
        <f t="shared" si="28"/>
        <v>52</v>
      </c>
      <c r="G134" s="30">
        <f t="shared" si="29"/>
        <v>52</v>
      </c>
      <c r="H134" s="30">
        <f t="shared" si="33"/>
        <v>0</v>
      </c>
      <c r="I134" s="30">
        <v>16.3</v>
      </c>
      <c r="J134" s="30">
        <f t="shared" si="30"/>
        <v>68.3</v>
      </c>
      <c r="K134" s="58"/>
      <c r="L134" s="58"/>
      <c r="M134" s="59"/>
      <c r="N134" s="59"/>
      <c r="O134" s="30">
        <f t="shared" si="31"/>
        <v>68.3</v>
      </c>
      <c r="P134" s="30">
        <f t="shared" si="32"/>
        <v>68.3</v>
      </c>
      <c r="Q134" s="30"/>
      <c r="R134" s="1"/>
      <c r="S134" s="1"/>
      <c r="T134" s="1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7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7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7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7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7"/>
      <c r="EY134" s="6"/>
      <c r="EZ134" s="6"/>
    </row>
    <row r="135" spans="1:156" s="2" customFormat="1" ht="17.100000000000001" customHeight="1">
      <c r="A135" s="11" t="s">
        <v>119</v>
      </c>
      <c r="B135" s="4">
        <v>1</v>
      </c>
      <c r="C135" s="4">
        <v>10</v>
      </c>
      <c r="D135" s="36">
        <f t="shared" si="27"/>
        <v>1</v>
      </c>
      <c r="E135" s="63">
        <v>1147</v>
      </c>
      <c r="F135" s="30">
        <f t="shared" si="28"/>
        <v>104.3</v>
      </c>
      <c r="G135" s="30">
        <f t="shared" si="29"/>
        <v>104.3</v>
      </c>
      <c r="H135" s="30">
        <f t="shared" si="33"/>
        <v>0</v>
      </c>
      <c r="I135" s="30">
        <v>32.6</v>
      </c>
      <c r="J135" s="30">
        <f t="shared" si="30"/>
        <v>136.9</v>
      </c>
      <c r="K135" s="58"/>
      <c r="L135" s="58"/>
      <c r="M135" s="59"/>
      <c r="N135" s="59"/>
      <c r="O135" s="30">
        <f t="shared" si="31"/>
        <v>136.9</v>
      </c>
      <c r="P135" s="30">
        <f t="shared" si="32"/>
        <v>136.9</v>
      </c>
      <c r="Q135" s="30"/>
      <c r="R135" s="1"/>
      <c r="S135" s="1"/>
      <c r="T135" s="1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7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7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7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7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7"/>
      <c r="EY135" s="6"/>
      <c r="EZ135" s="6"/>
    </row>
    <row r="136" spans="1:156" s="2" customFormat="1" ht="16.5" customHeight="1">
      <c r="A136" s="11" t="s">
        <v>120</v>
      </c>
      <c r="B136" s="4">
        <v>1</v>
      </c>
      <c r="C136" s="4">
        <v>10</v>
      </c>
      <c r="D136" s="36">
        <f t="shared" si="27"/>
        <v>1</v>
      </c>
      <c r="E136" s="63">
        <v>1588</v>
      </c>
      <c r="F136" s="30">
        <f t="shared" si="28"/>
        <v>144.4</v>
      </c>
      <c r="G136" s="30">
        <f t="shared" si="29"/>
        <v>144.4</v>
      </c>
      <c r="H136" s="30">
        <f t="shared" si="33"/>
        <v>0</v>
      </c>
      <c r="I136" s="30">
        <v>45.1</v>
      </c>
      <c r="J136" s="30">
        <f t="shared" si="30"/>
        <v>189.5</v>
      </c>
      <c r="K136" s="58"/>
      <c r="L136" s="58"/>
      <c r="M136" s="59"/>
      <c r="N136" s="59"/>
      <c r="O136" s="30">
        <f t="shared" si="31"/>
        <v>189.5</v>
      </c>
      <c r="P136" s="30">
        <f t="shared" si="32"/>
        <v>189.5</v>
      </c>
      <c r="Q136" s="30"/>
      <c r="R136" s="1"/>
      <c r="S136" s="1"/>
      <c r="T136" s="1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7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7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7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7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7"/>
      <c r="EY136" s="6"/>
      <c r="EZ136" s="6"/>
    </row>
    <row r="137" spans="1:156" s="2" customFormat="1" ht="17.100000000000001" customHeight="1">
      <c r="A137" s="11" t="s">
        <v>121</v>
      </c>
      <c r="B137" s="4">
        <v>1</v>
      </c>
      <c r="C137" s="4">
        <v>10</v>
      </c>
      <c r="D137" s="36">
        <f t="shared" si="27"/>
        <v>1</v>
      </c>
      <c r="E137" s="63">
        <v>1640</v>
      </c>
      <c r="F137" s="30">
        <f t="shared" si="28"/>
        <v>149.1</v>
      </c>
      <c r="G137" s="30">
        <f t="shared" si="29"/>
        <v>149.1</v>
      </c>
      <c r="H137" s="30">
        <f t="shared" si="33"/>
        <v>0</v>
      </c>
      <c r="I137" s="30">
        <v>46.7</v>
      </c>
      <c r="J137" s="30">
        <f t="shared" si="30"/>
        <v>195.8</v>
      </c>
      <c r="K137" s="58"/>
      <c r="L137" s="58"/>
      <c r="M137" s="59"/>
      <c r="N137" s="59"/>
      <c r="O137" s="30">
        <f t="shared" si="31"/>
        <v>195.8</v>
      </c>
      <c r="P137" s="30">
        <f t="shared" si="32"/>
        <v>195.8</v>
      </c>
      <c r="Q137" s="30"/>
      <c r="R137" s="1"/>
      <c r="S137" s="1"/>
      <c r="T137" s="1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7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7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7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7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7"/>
      <c r="EY137" s="6"/>
      <c r="EZ137" s="6"/>
    </row>
    <row r="138" spans="1:156" s="2" customFormat="1" ht="17.100000000000001" customHeight="1">
      <c r="A138" s="11" t="s">
        <v>122</v>
      </c>
      <c r="B138" s="4">
        <v>1</v>
      </c>
      <c r="C138" s="4">
        <v>10</v>
      </c>
      <c r="D138" s="36">
        <f t="shared" si="27"/>
        <v>1</v>
      </c>
      <c r="E138" s="63">
        <v>1600</v>
      </c>
      <c r="F138" s="30">
        <f t="shared" si="28"/>
        <v>145.5</v>
      </c>
      <c r="G138" s="30">
        <f t="shared" si="29"/>
        <v>145.5</v>
      </c>
      <c r="H138" s="30">
        <f t="shared" si="33"/>
        <v>0</v>
      </c>
      <c r="I138" s="30">
        <v>45.5</v>
      </c>
      <c r="J138" s="30">
        <f t="shared" si="30"/>
        <v>191</v>
      </c>
      <c r="K138" s="58"/>
      <c r="L138" s="58"/>
      <c r="M138" s="59"/>
      <c r="N138" s="59"/>
      <c r="O138" s="30">
        <f t="shared" si="31"/>
        <v>191</v>
      </c>
      <c r="P138" s="30">
        <f t="shared" si="32"/>
        <v>191</v>
      </c>
      <c r="Q138" s="30"/>
      <c r="R138" s="1"/>
      <c r="S138" s="1"/>
      <c r="T138" s="1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7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7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7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7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7"/>
      <c r="EY138" s="6"/>
      <c r="EZ138" s="6"/>
    </row>
    <row r="139" spans="1:156" s="2" customFormat="1" ht="17.100000000000001" customHeight="1">
      <c r="A139" s="11" t="s">
        <v>123</v>
      </c>
      <c r="B139" s="4">
        <v>1</v>
      </c>
      <c r="C139" s="4">
        <v>10</v>
      </c>
      <c r="D139" s="36">
        <f t="shared" si="27"/>
        <v>1</v>
      </c>
      <c r="E139" s="63">
        <v>1098</v>
      </c>
      <c r="F139" s="30">
        <f t="shared" si="28"/>
        <v>99.8</v>
      </c>
      <c r="G139" s="30">
        <f t="shared" si="29"/>
        <v>99.8</v>
      </c>
      <c r="H139" s="30">
        <f t="shared" si="33"/>
        <v>0</v>
      </c>
      <c r="I139" s="30">
        <v>0</v>
      </c>
      <c r="J139" s="30">
        <f t="shared" si="30"/>
        <v>99.8</v>
      </c>
      <c r="K139" s="58"/>
      <c r="L139" s="58"/>
      <c r="M139" s="59"/>
      <c r="N139" s="59"/>
      <c r="O139" s="30">
        <f t="shared" si="31"/>
        <v>99.8</v>
      </c>
      <c r="P139" s="30">
        <f t="shared" si="32"/>
        <v>99.8</v>
      </c>
      <c r="Q139" s="30"/>
      <c r="R139" s="1"/>
      <c r="S139" s="1"/>
      <c r="T139" s="1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7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7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7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7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7"/>
      <c r="EY139" s="6"/>
      <c r="EZ139" s="6"/>
    </row>
    <row r="140" spans="1:156" s="2" customFormat="1" ht="17.100000000000001" customHeight="1">
      <c r="A140" s="15" t="s">
        <v>124</v>
      </c>
      <c r="B140" s="8"/>
      <c r="C140" s="8"/>
      <c r="D140" s="36"/>
      <c r="E140" s="64"/>
      <c r="F140" s="30"/>
      <c r="G140" s="30"/>
      <c r="H140" s="30"/>
      <c r="I140" s="30"/>
      <c r="J140" s="30"/>
      <c r="K140" s="8"/>
      <c r="L140" s="8"/>
      <c r="M140" s="8"/>
      <c r="N140" s="8"/>
      <c r="O140" s="30"/>
      <c r="P140" s="30"/>
      <c r="Q140" s="30"/>
      <c r="R140" s="1"/>
      <c r="S140" s="1"/>
      <c r="T140" s="1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7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7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7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7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7"/>
      <c r="EY140" s="6"/>
      <c r="EZ140" s="6"/>
    </row>
    <row r="141" spans="1:156" s="2" customFormat="1" ht="17.100000000000001" customHeight="1">
      <c r="A141" s="11" t="s">
        <v>125</v>
      </c>
      <c r="B141" s="4">
        <v>1</v>
      </c>
      <c r="C141" s="4">
        <v>10</v>
      </c>
      <c r="D141" s="36">
        <f t="shared" si="27"/>
        <v>1</v>
      </c>
      <c r="E141" s="63">
        <v>1381</v>
      </c>
      <c r="F141" s="30">
        <f t="shared" si="28"/>
        <v>125.5</v>
      </c>
      <c r="G141" s="30">
        <f t="shared" si="29"/>
        <v>125.5</v>
      </c>
      <c r="H141" s="30">
        <f t="shared" ref="H141:H148" si="34">G141-F141</f>
        <v>0</v>
      </c>
      <c r="I141" s="30">
        <v>58</v>
      </c>
      <c r="J141" s="30">
        <f t="shared" si="30"/>
        <v>183.5</v>
      </c>
      <c r="K141" s="58"/>
      <c r="L141" s="58"/>
      <c r="M141" s="59"/>
      <c r="N141" s="59"/>
      <c r="O141" s="30">
        <f t="shared" si="31"/>
        <v>183.5</v>
      </c>
      <c r="P141" s="30">
        <f t="shared" si="32"/>
        <v>179.5</v>
      </c>
      <c r="Q141" s="30">
        <v>4</v>
      </c>
      <c r="R141" s="1"/>
      <c r="S141" s="1"/>
      <c r="T141" s="1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7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7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7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7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7"/>
      <c r="EY141" s="6"/>
      <c r="EZ141" s="6"/>
    </row>
    <row r="142" spans="1:156" s="2" customFormat="1" ht="17.100000000000001" customHeight="1">
      <c r="A142" s="11" t="s">
        <v>126</v>
      </c>
      <c r="B142" s="4">
        <v>1</v>
      </c>
      <c r="C142" s="4">
        <v>10</v>
      </c>
      <c r="D142" s="36">
        <f t="shared" si="27"/>
        <v>1</v>
      </c>
      <c r="E142" s="63">
        <v>1275</v>
      </c>
      <c r="F142" s="30">
        <f t="shared" si="28"/>
        <v>115.9</v>
      </c>
      <c r="G142" s="30">
        <f t="shared" si="29"/>
        <v>115.9</v>
      </c>
      <c r="H142" s="30">
        <f t="shared" si="34"/>
        <v>0</v>
      </c>
      <c r="I142" s="30">
        <v>53.6</v>
      </c>
      <c r="J142" s="30">
        <f t="shared" si="30"/>
        <v>169.5</v>
      </c>
      <c r="K142" s="58"/>
      <c r="L142" s="58"/>
      <c r="M142" s="59"/>
      <c r="N142" s="59"/>
      <c r="O142" s="30">
        <f t="shared" si="31"/>
        <v>169.5</v>
      </c>
      <c r="P142" s="30">
        <f t="shared" si="32"/>
        <v>169.5</v>
      </c>
      <c r="Q142" s="30"/>
      <c r="R142" s="1"/>
      <c r="S142" s="1"/>
      <c r="T142" s="1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7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7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7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7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7"/>
      <c r="EY142" s="6"/>
      <c r="EZ142" s="6"/>
    </row>
    <row r="143" spans="1:156" s="2" customFormat="1" ht="17.100000000000001" customHeight="1">
      <c r="A143" s="11" t="s">
        <v>127</v>
      </c>
      <c r="B143" s="4">
        <v>1</v>
      </c>
      <c r="C143" s="4">
        <v>10</v>
      </c>
      <c r="D143" s="36">
        <f t="shared" si="27"/>
        <v>1</v>
      </c>
      <c r="E143" s="63">
        <v>2073</v>
      </c>
      <c r="F143" s="30">
        <f t="shared" si="28"/>
        <v>188.5</v>
      </c>
      <c r="G143" s="30">
        <f t="shared" si="29"/>
        <v>188.5</v>
      </c>
      <c r="H143" s="30">
        <f t="shared" si="34"/>
        <v>0</v>
      </c>
      <c r="I143" s="30">
        <v>87</v>
      </c>
      <c r="J143" s="30">
        <f t="shared" si="30"/>
        <v>275.5</v>
      </c>
      <c r="K143" s="58"/>
      <c r="L143" s="58"/>
      <c r="M143" s="59"/>
      <c r="N143" s="59"/>
      <c r="O143" s="30">
        <f t="shared" si="31"/>
        <v>275.5</v>
      </c>
      <c r="P143" s="30">
        <f t="shared" si="32"/>
        <v>225.9</v>
      </c>
      <c r="Q143" s="30">
        <v>49.6</v>
      </c>
      <c r="R143" s="1"/>
      <c r="S143" s="1"/>
      <c r="T143" s="1"/>
      <c r="U143" s="6"/>
      <c r="V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7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7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7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7"/>
      <c r="EY143" s="6"/>
      <c r="EZ143" s="6"/>
    </row>
    <row r="144" spans="1:156" s="2" customFormat="1" ht="17.100000000000001" customHeight="1">
      <c r="A144" s="11" t="s">
        <v>128</v>
      </c>
      <c r="B144" s="4">
        <v>1</v>
      </c>
      <c r="C144" s="4">
        <v>10</v>
      </c>
      <c r="D144" s="36">
        <f t="shared" si="27"/>
        <v>1</v>
      </c>
      <c r="E144" s="63">
        <v>1448</v>
      </c>
      <c r="F144" s="30">
        <f t="shared" si="28"/>
        <v>131.6</v>
      </c>
      <c r="G144" s="30">
        <f t="shared" si="29"/>
        <v>131.6</v>
      </c>
      <c r="H144" s="30">
        <f t="shared" si="34"/>
        <v>0</v>
      </c>
      <c r="I144" s="30">
        <v>60.8</v>
      </c>
      <c r="J144" s="30">
        <f t="shared" si="30"/>
        <v>192.4</v>
      </c>
      <c r="K144" s="58"/>
      <c r="L144" s="58"/>
      <c r="M144" s="59"/>
      <c r="N144" s="59"/>
      <c r="O144" s="30">
        <f t="shared" si="31"/>
        <v>192.4</v>
      </c>
      <c r="P144" s="30">
        <f t="shared" si="32"/>
        <v>174</v>
      </c>
      <c r="Q144" s="30">
        <v>18.399999999999999</v>
      </c>
      <c r="R144" s="1"/>
      <c r="S144" s="1"/>
      <c r="T144" s="1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7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7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7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7"/>
      <c r="EY144" s="6"/>
      <c r="EZ144" s="6"/>
    </row>
    <row r="145" spans="1:156" s="2" customFormat="1" ht="17.100000000000001" customHeight="1">
      <c r="A145" s="11" t="s">
        <v>129</v>
      </c>
      <c r="B145" s="4">
        <v>1</v>
      </c>
      <c r="C145" s="4">
        <v>10</v>
      </c>
      <c r="D145" s="36">
        <f t="shared" si="27"/>
        <v>1</v>
      </c>
      <c r="E145" s="63">
        <v>1715</v>
      </c>
      <c r="F145" s="30">
        <f t="shared" si="28"/>
        <v>155.9</v>
      </c>
      <c r="G145" s="30">
        <f t="shared" si="29"/>
        <v>155.9</v>
      </c>
      <c r="H145" s="30">
        <f t="shared" si="34"/>
        <v>0</v>
      </c>
      <c r="I145" s="30">
        <v>72</v>
      </c>
      <c r="J145" s="30">
        <f t="shared" si="30"/>
        <v>227.9</v>
      </c>
      <c r="K145" s="58"/>
      <c r="L145" s="58"/>
      <c r="M145" s="59"/>
      <c r="N145" s="59"/>
      <c r="O145" s="30">
        <f t="shared" si="31"/>
        <v>227.9</v>
      </c>
      <c r="P145" s="30">
        <f t="shared" si="32"/>
        <v>227.9</v>
      </c>
      <c r="Q145" s="30"/>
      <c r="R145" s="1"/>
      <c r="S145" s="1"/>
      <c r="T145" s="1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7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7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7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7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7"/>
      <c r="EY145" s="6"/>
      <c r="EZ145" s="6"/>
    </row>
    <row r="146" spans="1:156" s="2" customFormat="1" ht="17.100000000000001" customHeight="1">
      <c r="A146" s="11" t="s">
        <v>130</v>
      </c>
      <c r="B146" s="4">
        <v>1</v>
      </c>
      <c r="C146" s="4">
        <v>10</v>
      </c>
      <c r="D146" s="36">
        <f t="shared" si="27"/>
        <v>1</v>
      </c>
      <c r="E146" s="63">
        <v>1087</v>
      </c>
      <c r="F146" s="30">
        <f t="shared" si="28"/>
        <v>98.8</v>
      </c>
      <c r="G146" s="30">
        <f t="shared" si="29"/>
        <v>98.8</v>
      </c>
      <c r="H146" s="30">
        <f t="shared" si="34"/>
        <v>0</v>
      </c>
      <c r="I146" s="30">
        <v>45.7</v>
      </c>
      <c r="J146" s="30">
        <f t="shared" si="30"/>
        <v>144.5</v>
      </c>
      <c r="K146" s="58"/>
      <c r="L146" s="58"/>
      <c r="M146" s="59"/>
      <c r="N146" s="59"/>
      <c r="O146" s="30">
        <f t="shared" si="31"/>
        <v>144.5</v>
      </c>
      <c r="P146" s="30">
        <f t="shared" si="32"/>
        <v>118.5</v>
      </c>
      <c r="Q146" s="30">
        <v>26</v>
      </c>
      <c r="R146" s="1"/>
      <c r="S146" s="1"/>
      <c r="T146" s="1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7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7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7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7"/>
      <c r="EY146" s="6"/>
      <c r="EZ146" s="6"/>
    </row>
    <row r="147" spans="1:156" s="2" customFormat="1" ht="17.100000000000001" customHeight="1">
      <c r="A147" s="11" t="s">
        <v>131</v>
      </c>
      <c r="B147" s="4">
        <v>1</v>
      </c>
      <c r="C147" s="4">
        <v>10</v>
      </c>
      <c r="D147" s="36">
        <f t="shared" si="27"/>
        <v>1</v>
      </c>
      <c r="E147" s="63">
        <v>1215</v>
      </c>
      <c r="F147" s="30">
        <f t="shared" si="28"/>
        <v>110.5</v>
      </c>
      <c r="G147" s="30">
        <f t="shared" si="29"/>
        <v>110.5</v>
      </c>
      <c r="H147" s="30">
        <f t="shared" si="34"/>
        <v>0</v>
      </c>
      <c r="I147" s="30">
        <v>51</v>
      </c>
      <c r="J147" s="30">
        <f t="shared" si="30"/>
        <v>161.5</v>
      </c>
      <c r="K147" s="58"/>
      <c r="L147" s="58"/>
      <c r="M147" s="59"/>
      <c r="N147" s="59"/>
      <c r="O147" s="30">
        <f t="shared" si="31"/>
        <v>161.5</v>
      </c>
      <c r="P147" s="30">
        <f t="shared" si="32"/>
        <v>142.30000000000001</v>
      </c>
      <c r="Q147" s="30">
        <v>19.2</v>
      </c>
      <c r="R147" s="1"/>
      <c r="S147" s="1"/>
      <c r="T147" s="1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7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7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7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7"/>
      <c r="EY147" s="6"/>
      <c r="EZ147" s="6"/>
    </row>
    <row r="148" spans="1:156" s="2" customFormat="1" ht="17.100000000000001" customHeight="1">
      <c r="A148" s="11" t="s">
        <v>132</v>
      </c>
      <c r="B148" s="4">
        <v>1</v>
      </c>
      <c r="C148" s="4">
        <v>10</v>
      </c>
      <c r="D148" s="36">
        <f t="shared" si="27"/>
        <v>1</v>
      </c>
      <c r="E148" s="63">
        <v>544</v>
      </c>
      <c r="F148" s="30">
        <f t="shared" si="28"/>
        <v>49.5</v>
      </c>
      <c r="G148" s="30">
        <f t="shared" si="29"/>
        <v>49.5</v>
      </c>
      <c r="H148" s="30">
        <f t="shared" si="34"/>
        <v>0</v>
      </c>
      <c r="I148" s="30">
        <v>22.9</v>
      </c>
      <c r="J148" s="30">
        <f t="shared" si="30"/>
        <v>72.400000000000006</v>
      </c>
      <c r="K148" s="58"/>
      <c r="L148" s="58"/>
      <c r="M148" s="59"/>
      <c r="N148" s="59"/>
      <c r="O148" s="30">
        <f t="shared" si="31"/>
        <v>72.400000000000006</v>
      </c>
      <c r="P148" s="30">
        <f t="shared" si="32"/>
        <v>59.3</v>
      </c>
      <c r="Q148" s="30">
        <v>13.1</v>
      </c>
      <c r="R148" s="1"/>
      <c r="S148" s="1"/>
      <c r="T148" s="1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7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7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7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7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7"/>
      <c r="EY148" s="6"/>
      <c r="EZ148" s="6"/>
    </row>
    <row r="149" spans="1:156" s="2" customFormat="1" ht="17.100000000000001" customHeight="1">
      <c r="A149" s="15" t="s">
        <v>133</v>
      </c>
      <c r="B149" s="8"/>
      <c r="C149" s="8"/>
      <c r="D149" s="36"/>
      <c r="E149" s="64"/>
      <c r="F149" s="30"/>
      <c r="G149" s="30"/>
      <c r="H149" s="30"/>
      <c r="I149" s="30"/>
      <c r="J149" s="30"/>
      <c r="K149" s="8"/>
      <c r="L149" s="8"/>
      <c r="M149" s="8"/>
      <c r="N149" s="8"/>
      <c r="O149" s="30"/>
      <c r="P149" s="30"/>
      <c r="Q149" s="30"/>
      <c r="R149" s="1"/>
      <c r="S149" s="1"/>
      <c r="T149" s="1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7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7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7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7"/>
      <c r="EY149" s="6"/>
      <c r="EZ149" s="6"/>
    </row>
    <row r="150" spans="1:156" s="2" customFormat="1" ht="17.100000000000001" customHeight="1">
      <c r="A150" s="11" t="s">
        <v>134</v>
      </c>
      <c r="B150" s="4">
        <v>1</v>
      </c>
      <c r="C150" s="4">
        <v>10</v>
      </c>
      <c r="D150" s="36">
        <f t="shared" si="27"/>
        <v>1</v>
      </c>
      <c r="E150" s="63">
        <v>1151</v>
      </c>
      <c r="F150" s="30">
        <f t="shared" si="28"/>
        <v>104.6</v>
      </c>
      <c r="G150" s="30">
        <f t="shared" si="29"/>
        <v>104.6</v>
      </c>
      <c r="H150" s="30">
        <f t="shared" ref="H150:H155" si="35">G150-F150</f>
        <v>0</v>
      </c>
      <c r="I150" s="30">
        <v>-24.8</v>
      </c>
      <c r="J150" s="30">
        <f t="shared" si="30"/>
        <v>79.8</v>
      </c>
      <c r="K150" s="58"/>
      <c r="L150" s="58"/>
      <c r="M150" s="59"/>
      <c r="N150" s="59"/>
      <c r="O150" s="30">
        <f t="shared" si="31"/>
        <v>79.8</v>
      </c>
      <c r="P150" s="30">
        <f t="shared" si="32"/>
        <v>79.8</v>
      </c>
      <c r="Q150" s="30"/>
      <c r="R150" s="1"/>
      <c r="S150" s="1"/>
      <c r="T150" s="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7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7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7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7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7"/>
      <c r="EY150" s="6"/>
      <c r="EZ150" s="6"/>
    </row>
    <row r="151" spans="1:156" s="2" customFormat="1" ht="17.100000000000001" customHeight="1">
      <c r="A151" s="11" t="s">
        <v>135</v>
      </c>
      <c r="B151" s="4">
        <v>1</v>
      </c>
      <c r="C151" s="4">
        <v>10</v>
      </c>
      <c r="D151" s="36">
        <f t="shared" si="27"/>
        <v>1</v>
      </c>
      <c r="E151" s="63">
        <v>1491</v>
      </c>
      <c r="F151" s="30">
        <f t="shared" si="28"/>
        <v>135.5</v>
      </c>
      <c r="G151" s="30">
        <f t="shared" si="29"/>
        <v>135.5</v>
      </c>
      <c r="H151" s="30">
        <f t="shared" si="35"/>
        <v>0</v>
      </c>
      <c r="I151" s="30">
        <v>-32.1</v>
      </c>
      <c r="J151" s="30">
        <f t="shared" si="30"/>
        <v>103.4</v>
      </c>
      <c r="K151" s="58"/>
      <c r="L151" s="58"/>
      <c r="M151" s="59"/>
      <c r="N151" s="59"/>
      <c r="O151" s="30">
        <f t="shared" si="31"/>
        <v>103.4</v>
      </c>
      <c r="P151" s="30">
        <f t="shared" si="32"/>
        <v>103.4</v>
      </c>
      <c r="Q151" s="30"/>
      <c r="R151" s="1"/>
      <c r="S151" s="1"/>
      <c r="T151" s="1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7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7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7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7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7"/>
      <c r="EY151" s="6"/>
      <c r="EZ151" s="6"/>
    </row>
    <row r="152" spans="1:156" s="2" customFormat="1" ht="17.100000000000001" customHeight="1">
      <c r="A152" s="11" t="s">
        <v>136</v>
      </c>
      <c r="B152" s="4">
        <v>1</v>
      </c>
      <c r="C152" s="4">
        <v>10</v>
      </c>
      <c r="D152" s="36">
        <f t="shared" si="27"/>
        <v>1</v>
      </c>
      <c r="E152" s="63">
        <v>2214</v>
      </c>
      <c r="F152" s="30">
        <f t="shared" si="28"/>
        <v>201.3</v>
      </c>
      <c r="G152" s="30">
        <f t="shared" si="29"/>
        <v>201.3</v>
      </c>
      <c r="H152" s="30">
        <f t="shared" si="35"/>
        <v>0</v>
      </c>
      <c r="I152" s="30">
        <v>-47.8</v>
      </c>
      <c r="J152" s="30">
        <f t="shared" si="30"/>
        <v>153.5</v>
      </c>
      <c r="K152" s="58"/>
      <c r="L152" s="58"/>
      <c r="M152" s="59"/>
      <c r="N152" s="59"/>
      <c r="O152" s="30">
        <f t="shared" si="31"/>
        <v>153.5</v>
      </c>
      <c r="P152" s="30">
        <f t="shared" si="32"/>
        <v>153.5</v>
      </c>
      <c r="Q152" s="30"/>
      <c r="R152" s="1"/>
      <c r="S152" s="1"/>
      <c r="T152" s="1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7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7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7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7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7"/>
      <c r="EY152" s="6"/>
      <c r="EZ152" s="6"/>
    </row>
    <row r="153" spans="1:156" s="2" customFormat="1" ht="17.100000000000001" customHeight="1">
      <c r="A153" s="11" t="s">
        <v>137</v>
      </c>
      <c r="B153" s="4">
        <v>1</v>
      </c>
      <c r="C153" s="4">
        <v>10</v>
      </c>
      <c r="D153" s="36">
        <f t="shared" si="27"/>
        <v>1</v>
      </c>
      <c r="E153" s="63">
        <v>1779</v>
      </c>
      <c r="F153" s="30">
        <f t="shared" si="28"/>
        <v>161.69999999999999</v>
      </c>
      <c r="G153" s="30">
        <f t="shared" si="29"/>
        <v>161.69999999999999</v>
      </c>
      <c r="H153" s="30">
        <f t="shared" si="35"/>
        <v>0</v>
      </c>
      <c r="I153" s="30">
        <v>-38.299999999999997</v>
      </c>
      <c r="J153" s="30">
        <f t="shared" si="30"/>
        <v>123.4</v>
      </c>
      <c r="K153" s="58"/>
      <c r="L153" s="58"/>
      <c r="M153" s="59"/>
      <c r="N153" s="59"/>
      <c r="O153" s="30">
        <f t="shared" si="31"/>
        <v>123.4</v>
      </c>
      <c r="P153" s="30">
        <f t="shared" si="32"/>
        <v>123.4</v>
      </c>
      <c r="Q153" s="30"/>
      <c r="R153" s="1"/>
      <c r="S153" s="1"/>
      <c r="T153" s="1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7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7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7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7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7"/>
      <c r="EY153" s="6"/>
      <c r="EZ153" s="6"/>
    </row>
    <row r="154" spans="1:156" s="2" customFormat="1" ht="17.100000000000001" customHeight="1">
      <c r="A154" s="11" t="s">
        <v>138</v>
      </c>
      <c r="B154" s="4">
        <v>1</v>
      </c>
      <c r="C154" s="4">
        <v>10</v>
      </c>
      <c r="D154" s="36">
        <f t="shared" si="27"/>
        <v>1</v>
      </c>
      <c r="E154" s="63">
        <v>172</v>
      </c>
      <c r="F154" s="30">
        <f t="shared" si="28"/>
        <v>15.6</v>
      </c>
      <c r="G154" s="30">
        <f t="shared" si="29"/>
        <v>15.6</v>
      </c>
      <c r="H154" s="30">
        <f t="shared" si="35"/>
        <v>0</v>
      </c>
      <c r="I154" s="30">
        <v>-3.7</v>
      </c>
      <c r="J154" s="30">
        <f t="shared" si="30"/>
        <v>11.9</v>
      </c>
      <c r="K154" s="58"/>
      <c r="L154" s="58"/>
      <c r="M154" s="59"/>
      <c r="N154" s="59"/>
      <c r="O154" s="30">
        <f t="shared" si="31"/>
        <v>11.9</v>
      </c>
      <c r="P154" s="30">
        <f t="shared" si="32"/>
        <v>11.9</v>
      </c>
      <c r="Q154" s="30"/>
      <c r="R154" s="1"/>
      <c r="S154" s="1"/>
      <c r="T154" s="1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7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7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7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7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7"/>
      <c r="EY154" s="6"/>
      <c r="EZ154" s="6"/>
    </row>
    <row r="155" spans="1:156" s="2" customFormat="1" ht="17.100000000000001" customHeight="1">
      <c r="A155" s="11" t="s">
        <v>139</v>
      </c>
      <c r="B155" s="4">
        <v>1</v>
      </c>
      <c r="C155" s="4">
        <v>10</v>
      </c>
      <c r="D155" s="36">
        <f t="shared" si="27"/>
        <v>1</v>
      </c>
      <c r="E155" s="63">
        <v>1501</v>
      </c>
      <c r="F155" s="30">
        <f t="shared" si="28"/>
        <v>136.5</v>
      </c>
      <c r="G155" s="30">
        <f t="shared" si="29"/>
        <v>136.5</v>
      </c>
      <c r="H155" s="30">
        <f t="shared" si="35"/>
        <v>0</v>
      </c>
      <c r="I155" s="30">
        <v>-32.4</v>
      </c>
      <c r="J155" s="30">
        <f t="shared" si="30"/>
        <v>104.1</v>
      </c>
      <c r="K155" s="58"/>
      <c r="L155" s="58"/>
      <c r="M155" s="59"/>
      <c r="N155" s="59"/>
      <c r="O155" s="30">
        <f t="shared" si="31"/>
        <v>104.1</v>
      </c>
      <c r="P155" s="30">
        <f t="shared" si="32"/>
        <v>104.1</v>
      </c>
      <c r="Q155" s="30"/>
      <c r="R155" s="1"/>
      <c r="S155" s="1"/>
      <c r="T155" s="1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7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7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7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7"/>
      <c r="EY155" s="6"/>
      <c r="EZ155" s="6"/>
    </row>
    <row r="156" spans="1:156" s="2" customFormat="1" ht="17.100000000000001" customHeight="1">
      <c r="A156" s="15" t="s">
        <v>140</v>
      </c>
      <c r="B156" s="8"/>
      <c r="C156" s="8"/>
      <c r="D156" s="36"/>
      <c r="E156" s="64"/>
      <c r="F156" s="30"/>
      <c r="G156" s="30"/>
      <c r="H156" s="30"/>
      <c r="I156" s="30"/>
      <c r="J156" s="30"/>
      <c r="K156" s="8"/>
      <c r="L156" s="8"/>
      <c r="M156" s="8"/>
      <c r="N156" s="8"/>
      <c r="O156" s="30"/>
      <c r="P156" s="30"/>
      <c r="Q156" s="30"/>
      <c r="R156" s="1"/>
      <c r="S156" s="1"/>
      <c r="T156" s="1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7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7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7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7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7"/>
      <c r="EY156" s="6"/>
      <c r="EZ156" s="6"/>
    </row>
    <row r="157" spans="1:156" s="2" customFormat="1" ht="17.100000000000001" customHeight="1">
      <c r="A157" s="11" t="s">
        <v>141</v>
      </c>
      <c r="B157" s="4">
        <v>1</v>
      </c>
      <c r="C157" s="4">
        <v>10</v>
      </c>
      <c r="D157" s="36">
        <f t="shared" si="27"/>
        <v>1</v>
      </c>
      <c r="E157" s="63">
        <v>2067</v>
      </c>
      <c r="F157" s="30">
        <f t="shared" si="28"/>
        <v>187.9</v>
      </c>
      <c r="G157" s="30">
        <f t="shared" si="29"/>
        <v>187.9</v>
      </c>
      <c r="H157" s="30">
        <f t="shared" ref="H157:H168" si="36">G157-F157</f>
        <v>0</v>
      </c>
      <c r="I157" s="30">
        <v>-68.7</v>
      </c>
      <c r="J157" s="30">
        <f t="shared" si="30"/>
        <v>119.2</v>
      </c>
      <c r="K157" s="58"/>
      <c r="L157" s="58"/>
      <c r="M157" s="59"/>
      <c r="N157" s="59"/>
      <c r="O157" s="30">
        <f t="shared" si="31"/>
        <v>119.2</v>
      </c>
      <c r="P157" s="30">
        <f t="shared" si="32"/>
        <v>119.2</v>
      </c>
      <c r="Q157" s="30"/>
      <c r="R157" s="1"/>
      <c r="S157" s="1"/>
      <c r="T157" s="1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7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7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7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7"/>
      <c r="EY157" s="6"/>
      <c r="EZ157" s="6"/>
    </row>
    <row r="158" spans="1:156" s="2" customFormat="1" ht="16.5" customHeight="1">
      <c r="A158" s="11" t="s">
        <v>142</v>
      </c>
      <c r="B158" s="4">
        <v>1</v>
      </c>
      <c r="C158" s="4">
        <v>10</v>
      </c>
      <c r="D158" s="36">
        <f t="shared" si="27"/>
        <v>1</v>
      </c>
      <c r="E158" s="63">
        <v>1965</v>
      </c>
      <c r="F158" s="30">
        <f t="shared" si="28"/>
        <v>178.6</v>
      </c>
      <c r="G158" s="30">
        <f t="shared" si="29"/>
        <v>178.6</v>
      </c>
      <c r="H158" s="30">
        <f t="shared" si="36"/>
        <v>0</v>
      </c>
      <c r="I158" s="30">
        <v>-65.3</v>
      </c>
      <c r="J158" s="30">
        <f t="shared" si="30"/>
        <v>113.3</v>
      </c>
      <c r="K158" s="58"/>
      <c r="L158" s="58"/>
      <c r="M158" s="59"/>
      <c r="N158" s="59"/>
      <c r="O158" s="30">
        <f t="shared" si="31"/>
        <v>113.3</v>
      </c>
      <c r="P158" s="30">
        <f t="shared" si="32"/>
        <v>113.3</v>
      </c>
      <c r="Q158" s="30"/>
      <c r="R158" s="1"/>
      <c r="S158" s="1"/>
      <c r="T158" s="1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7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7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7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7"/>
      <c r="EY158" s="6"/>
      <c r="EZ158" s="6"/>
    </row>
    <row r="159" spans="1:156" s="2" customFormat="1" ht="17.100000000000001" customHeight="1">
      <c r="A159" s="11" t="s">
        <v>143</v>
      </c>
      <c r="B159" s="4">
        <v>1</v>
      </c>
      <c r="C159" s="4">
        <v>10</v>
      </c>
      <c r="D159" s="36">
        <f t="shared" si="27"/>
        <v>1</v>
      </c>
      <c r="E159" s="63">
        <v>590</v>
      </c>
      <c r="F159" s="30">
        <f t="shared" si="28"/>
        <v>53.6</v>
      </c>
      <c r="G159" s="30">
        <f t="shared" si="29"/>
        <v>53.6</v>
      </c>
      <c r="H159" s="30">
        <f t="shared" si="36"/>
        <v>0</v>
      </c>
      <c r="I159" s="30">
        <v>-19.600000000000001</v>
      </c>
      <c r="J159" s="30">
        <f t="shared" si="30"/>
        <v>34</v>
      </c>
      <c r="K159" s="58"/>
      <c r="L159" s="58"/>
      <c r="M159" s="59"/>
      <c r="N159" s="59"/>
      <c r="O159" s="30">
        <f t="shared" si="31"/>
        <v>34</v>
      </c>
      <c r="P159" s="30">
        <f t="shared" si="32"/>
        <v>34</v>
      </c>
      <c r="Q159" s="30"/>
      <c r="R159" s="1"/>
      <c r="S159" s="1"/>
      <c r="T159" s="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7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7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7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7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7"/>
      <c r="EY159" s="6"/>
      <c r="EZ159" s="6"/>
    </row>
    <row r="160" spans="1:156" s="2" customFormat="1" ht="17.100000000000001" customHeight="1">
      <c r="A160" s="11" t="s">
        <v>144</v>
      </c>
      <c r="B160" s="4">
        <v>1</v>
      </c>
      <c r="C160" s="4">
        <v>10</v>
      </c>
      <c r="D160" s="36">
        <f t="shared" si="27"/>
        <v>1</v>
      </c>
      <c r="E160" s="63">
        <v>5993</v>
      </c>
      <c r="F160" s="30">
        <f t="shared" si="28"/>
        <v>544.79999999999995</v>
      </c>
      <c r="G160" s="30">
        <f t="shared" si="29"/>
        <v>544.79999999999995</v>
      </c>
      <c r="H160" s="30">
        <f t="shared" si="36"/>
        <v>0</v>
      </c>
      <c r="I160" s="30">
        <v>-199.2</v>
      </c>
      <c r="J160" s="30">
        <f t="shared" si="30"/>
        <v>345.6</v>
      </c>
      <c r="K160" s="58"/>
      <c r="L160" s="58"/>
      <c r="M160" s="59"/>
      <c r="N160" s="59"/>
      <c r="O160" s="30">
        <f t="shared" si="31"/>
        <v>345.6</v>
      </c>
      <c r="P160" s="30">
        <f t="shared" si="32"/>
        <v>345.6</v>
      </c>
      <c r="Q160" s="30"/>
      <c r="R160" s="1"/>
      <c r="S160" s="1"/>
      <c r="T160" s="1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7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7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7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7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7"/>
      <c r="EY160" s="6"/>
      <c r="EZ160" s="6"/>
    </row>
    <row r="161" spans="1:156" s="2" customFormat="1" ht="17.100000000000001" customHeight="1">
      <c r="A161" s="11" t="s">
        <v>145</v>
      </c>
      <c r="B161" s="4">
        <v>1</v>
      </c>
      <c r="C161" s="4">
        <v>10</v>
      </c>
      <c r="D161" s="36">
        <f t="shared" si="27"/>
        <v>1</v>
      </c>
      <c r="E161" s="63">
        <v>54</v>
      </c>
      <c r="F161" s="30">
        <f t="shared" si="28"/>
        <v>4.9000000000000004</v>
      </c>
      <c r="G161" s="30">
        <f t="shared" si="29"/>
        <v>4.9000000000000004</v>
      </c>
      <c r="H161" s="30">
        <f t="shared" si="36"/>
        <v>0</v>
      </c>
      <c r="I161" s="30">
        <v>-1.8</v>
      </c>
      <c r="J161" s="30">
        <f t="shared" si="30"/>
        <v>3.1</v>
      </c>
      <c r="K161" s="58"/>
      <c r="L161" s="58"/>
      <c r="M161" s="59"/>
      <c r="N161" s="59"/>
      <c r="O161" s="30">
        <f t="shared" si="31"/>
        <v>3.1</v>
      </c>
      <c r="P161" s="30">
        <f t="shared" si="32"/>
        <v>3.1</v>
      </c>
      <c r="Q161" s="30"/>
      <c r="R161" s="1"/>
      <c r="S161" s="1"/>
      <c r="T161" s="1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7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7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7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7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7"/>
      <c r="EY161" s="6"/>
      <c r="EZ161" s="6"/>
    </row>
    <row r="162" spans="1:156" s="2" customFormat="1" ht="17.100000000000001" customHeight="1">
      <c r="A162" s="11" t="s">
        <v>146</v>
      </c>
      <c r="B162" s="4">
        <v>1</v>
      </c>
      <c r="C162" s="4">
        <v>10</v>
      </c>
      <c r="D162" s="36">
        <f t="shared" si="27"/>
        <v>1</v>
      </c>
      <c r="E162" s="63">
        <v>345</v>
      </c>
      <c r="F162" s="30">
        <f t="shared" si="28"/>
        <v>31.4</v>
      </c>
      <c r="G162" s="30">
        <f t="shared" si="29"/>
        <v>31.4</v>
      </c>
      <c r="H162" s="30">
        <f t="shared" si="36"/>
        <v>0</v>
      </c>
      <c r="I162" s="30">
        <v>-11.4</v>
      </c>
      <c r="J162" s="30">
        <f t="shared" si="30"/>
        <v>20</v>
      </c>
      <c r="K162" s="58"/>
      <c r="L162" s="58"/>
      <c r="M162" s="59"/>
      <c r="N162" s="59"/>
      <c r="O162" s="30">
        <f t="shared" si="31"/>
        <v>20</v>
      </c>
      <c r="P162" s="30">
        <f t="shared" si="32"/>
        <v>20</v>
      </c>
      <c r="Q162" s="30"/>
      <c r="R162" s="1"/>
      <c r="S162" s="1"/>
      <c r="T162" s="1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7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7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7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7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7"/>
      <c r="EY162" s="6"/>
      <c r="EZ162" s="6"/>
    </row>
    <row r="163" spans="1:156" s="2" customFormat="1" ht="17.100000000000001" customHeight="1">
      <c r="A163" s="11" t="s">
        <v>147</v>
      </c>
      <c r="B163" s="4">
        <v>1</v>
      </c>
      <c r="C163" s="4">
        <v>10</v>
      </c>
      <c r="D163" s="36">
        <f t="shared" si="27"/>
        <v>1</v>
      </c>
      <c r="E163" s="63">
        <v>2435</v>
      </c>
      <c r="F163" s="30">
        <f t="shared" si="28"/>
        <v>221.4</v>
      </c>
      <c r="G163" s="30">
        <f t="shared" si="29"/>
        <v>221.4</v>
      </c>
      <c r="H163" s="30">
        <f t="shared" si="36"/>
        <v>0</v>
      </c>
      <c r="I163" s="30">
        <v>-80.900000000000006</v>
      </c>
      <c r="J163" s="30">
        <f t="shared" si="30"/>
        <v>140.5</v>
      </c>
      <c r="K163" s="58"/>
      <c r="L163" s="58"/>
      <c r="M163" s="59"/>
      <c r="N163" s="59"/>
      <c r="O163" s="30">
        <f t="shared" si="31"/>
        <v>140.5</v>
      </c>
      <c r="P163" s="30">
        <f t="shared" si="32"/>
        <v>140.5</v>
      </c>
      <c r="Q163" s="30"/>
      <c r="R163" s="1"/>
      <c r="S163" s="1"/>
      <c r="T163" s="1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7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7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7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7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7"/>
      <c r="EY163" s="6"/>
      <c r="EZ163" s="6"/>
    </row>
    <row r="164" spans="1:156" s="2" customFormat="1" ht="17.100000000000001" customHeight="1">
      <c r="A164" s="11" t="s">
        <v>148</v>
      </c>
      <c r="B164" s="4">
        <v>1</v>
      </c>
      <c r="C164" s="4">
        <v>10</v>
      </c>
      <c r="D164" s="36">
        <f t="shared" si="27"/>
        <v>1</v>
      </c>
      <c r="E164" s="63">
        <v>2252</v>
      </c>
      <c r="F164" s="30">
        <f t="shared" si="28"/>
        <v>204.7</v>
      </c>
      <c r="G164" s="30">
        <f t="shared" si="29"/>
        <v>204.7</v>
      </c>
      <c r="H164" s="30">
        <f t="shared" si="36"/>
        <v>0</v>
      </c>
      <c r="I164" s="30">
        <v>-74.8</v>
      </c>
      <c r="J164" s="30">
        <f t="shared" si="30"/>
        <v>129.9</v>
      </c>
      <c r="K164" s="58"/>
      <c r="L164" s="58"/>
      <c r="M164" s="59"/>
      <c r="N164" s="59"/>
      <c r="O164" s="30">
        <f t="shared" si="31"/>
        <v>129.9</v>
      </c>
      <c r="P164" s="30">
        <f t="shared" si="32"/>
        <v>129.9</v>
      </c>
      <c r="Q164" s="30"/>
      <c r="R164" s="1"/>
      <c r="S164" s="1"/>
      <c r="T164" s="1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7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7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7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7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7"/>
      <c r="EY164" s="6"/>
      <c r="EZ164" s="6"/>
    </row>
    <row r="165" spans="1:156" s="2" customFormat="1" ht="17.100000000000001" customHeight="1">
      <c r="A165" s="11" t="s">
        <v>149</v>
      </c>
      <c r="B165" s="4">
        <v>1</v>
      </c>
      <c r="C165" s="4">
        <v>10</v>
      </c>
      <c r="D165" s="36">
        <f t="shared" si="27"/>
        <v>1</v>
      </c>
      <c r="E165" s="63">
        <v>3969</v>
      </c>
      <c r="F165" s="30">
        <f t="shared" si="28"/>
        <v>360.8</v>
      </c>
      <c r="G165" s="30">
        <f t="shared" si="29"/>
        <v>360.8</v>
      </c>
      <c r="H165" s="30">
        <f t="shared" si="36"/>
        <v>0</v>
      </c>
      <c r="I165" s="30">
        <v>-131.9</v>
      </c>
      <c r="J165" s="30">
        <f t="shared" si="30"/>
        <v>228.9</v>
      </c>
      <c r="K165" s="58"/>
      <c r="L165" s="58"/>
      <c r="M165" s="59"/>
      <c r="N165" s="59"/>
      <c r="O165" s="30">
        <f t="shared" si="31"/>
        <v>228.9</v>
      </c>
      <c r="P165" s="30">
        <f t="shared" si="32"/>
        <v>228.9</v>
      </c>
      <c r="Q165" s="30"/>
      <c r="R165" s="1"/>
      <c r="S165" s="1"/>
      <c r="T165" s="1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7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7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7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7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7"/>
      <c r="EY165" s="6"/>
      <c r="EZ165" s="6"/>
    </row>
    <row r="166" spans="1:156" s="2" customFormat="1" ht="17.100000000000001" customHeight="1">
      <c r="A166" s="11" t="s">
        <v>150</v>
      </c>
      <c r="B166" s="4">
        <v>1</v>
      </c>
      <c r="C166" s="4">
        <v>10</v>
      </c>
      <c r="D166" s="36">
        <f t="shared" si="27"/>
        <v>1</v>
      </c>
      <c r="E166" s="63">
        <v>3142</v>
      </c>
      <c r="F166" s="30">
        <f t="shared" si="28"/>
        <v>285.60000000000002</v>
      </c>
      <c r="G166" s="30">
        <f t="shared" si="29"/>
        <v>285.60000000000002</v>
      </c>
      <c r="H166" s="30">
        <f t="shared" si="36"/>
        <v>0</v>
      </c>
      <c r="I166" s="30">
        <v>-104.5</v>
      </c>
      <c r="J166" s="30">
        <f t="shared" si="30"/>
        <v>181.1</v>
      </c>
      <c r="K166" s="58"/>
      <c r="L166" s="58"/>
      <c r="M166" s="59"/>
      <c r="N166" s="59"/>
      <c r="O166" s="30">
        <f t="shared" si="31"/>
        <v>181.1</v>
      </c>
      <c r="P166" s="30">
        <f t="shared" si="32"/>
        <v>181.1</v>
      </c>
      <c r="Q166" s="30"/>
      <c r="R166" s="1"/>
      <c r="S166" s="1"/>
      <c r="T166" s="1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7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7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7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7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7"/>
      <c r="EY166" s="6"/>
      <c r="EZ166" s="6"/>
    </row>
    <row r="167" spans="1:156" s="2" customFormat="1" ht="17.100000000000001" customHeight="1">
      <c r="A167" s="11" t="s">
        <v>151</v>
      </c>
      <c r="B167" s="4">
        <v>1</v>
      </c>
      <c r="C167" s="4">
        <v>10</v>
      </c>
      <c r="D167" s="36">
        <f t="shared" si="27"/>
        <v>1</v>
      </c>
      <c r="E167" s="63">
        <v>1244</v>
      </c>
      <c r="F167" s="30">
        <f t="shared" si="28"/>
        <v>113.1</v>
      </c>
      <c r="G167" s="30">
        <f t="shared" si="29"/>
        <v>113.1</v>
      </c>
      <c r="H167" s="30">
        <f t="shared" si="36"/>
        <v>0</v>
      </c>
      <c r="I167" s="30">
        <v>-41.3</v>
      </c>
      <c r="J167" s="30">
        <f t="shared" si="30"/>
        <v>71.8</v>
      </c>
      <c r="K167" s="58"/>
      <c r="L167" s="58"/>
      <c r="M167" s="59"/>
      <c r="N167" s="59"/>
      <c r="O167" s="30">
        <f t="shared" si="31"/>
        <v>71.8</v>
      </c>
      <c r="P167" s="30">
        <f t="shared" si="32"/>
        <v>71.8</v>
      </c>
      <c r="Q167" s="30"/>
      <c r="R167" s="1"/>
      <c r="S167" s="1"/>
      <c r="T167" s="1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7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7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7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7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7"/>
      <c r="EY167" s="6"/>
      <c r="EZ167" s="6"/>
    </row>
    <row r="168" spans="1:156" s="2" customFormat="1" ht="17.100000000000001" customHeight="1">
      <c r="A168" s="11" t="s">
        <v>152</v>
      </c>
      <c r="B168" s="4">
        <v>1</v>
      </c>
      <c r="C168" s="4">
        <v>10</v>
      </c>
      <c r="D168" s="36">
        <f t="shared" si="27"/>
        <v>1</v>
      </c>
      <c r="E168" s="63">
        <v>2447</v>
      </c>
      <c r="F168" s="30">
        <f t="shared" si="28"/>
        <v>222.5</v>
      </c>
      <c r="G168" s="30">
        <f t="shared" si="29"/>
        <v>222.5</v>
      </c>
      <c r="H168" s="30">
        <f t="shared" si="36"/>
        <v>0</v>
      </c>
      <c r="I168" s="30">
        <v>-81.400000000000006</v>
      </c>
      <c r="J168" s="30">
        <f t="shared" si="30"/>
        <v>141.1</v>
      </c>
      <c r="K168" s="58"/>
      <c r="L168" s="58"/>
      <c r="M168" s="59"/>
      <c r="N168" s="59"/>
      <c r="O168" s="30">
        <f t="shared" si="31"/>
        <v>141.1</v>
      </c>
      <c r="P168" s="30">
        <f t="shared" si="32"/>
        <v>141.1</v>
      </c>
      <c r="Q168" s="30"/>
      <c r="R168" s="1"/>
      <c r="S168" s="1"/>
      <c r="T168" s="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7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7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7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7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7"/>
      <c r="EY168" s="6"/>
      <c r="EZ168" s="6"/>
    </row>
    <row r="169" spans="1:156" s="2" customFormat="1" ht="17.100000000000001" customHeight="1">
      <c r="A169" s="15" t="s">
        <v>153</v>
      </c>
      <c r="B169" s="8"/>
      <c r="C169" s="8"/>
      <c r="D169" s="36"/>
      <c r="E169" s="64"/>
      <c r="F169" s="30"/>
      <c r="G169" s="30"/>
      <c r="H169" s="30"/>
      <c r="I169" s="30"/>
      <c r="J169" s="30"/>
      <c r="K169" s="8"/>
      <c r="L169" s="8"/>
      <c r="M169" s="8"/>
      <c r="N169" s="8"/>
      <c r="O169" s="30"/>
      <c r="P169" s="30"/>
      <c r="Q169" s="30"/>
      <c r="R169" s="1"/>
      <c r="S169" s="1"/>
      <c r="T169" s="1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7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7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7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7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7"/>
      <c r="EY169" s="6"/>
      <c r="EZ169" s="6"/>
    </row>
    <row r="170" spans="1:156" s="2" customFormat="1" ht="17.100000000000001" customHeight="1">
      <c r="A170" s="11" t="s">
        <v>68</v>
      </c>
      <c r="B170" s="4">
        <v>1</v>
      </c>
      <c r="C170" s="4">
        <v>10</v>
      </c>
      <c r="D170" s="36">
        <f t="shared" si="27"/>
        <v>1</v>
      </c>
      <c r="E170" s="63">
        <v>2838</v>
      </c>
      <c r="F170" s="30">
        <f t="shared" si="28"/>
        <v>258</v>
      </c>
      <c r="G170" s="30">
        <f t="shared" si="29"/>
        <v>258</v>
      </c>
      <c r="H170" s="30">
        <f t="shared" ref="H170:H182" si="37">G170-F170</f>
        <v>0</v>
      </c>
      <c r="I170" s="30">
        <v>7</v>
      </c>
      <c r="J170" s="30">
        <f t="shared" si="30"/>
        <v>265</v>
      </c>
      <c r="K170" s="58"/>
      <c r="L170" s="58"/>
      <c r="M170" s="59"/>
      <c r="N170" s="59"/>
      <c r="O170" s="30">
        <f t="shared" si="31"/>
        <v>265</v>
      </c>
      <c r="P170" s="30">
        <f t="shared" si="32"/>
        <v>265</v>
      </c>
      <c r="Q170" s="30"/>
      <c r="R170" s="1"/>
      <c r="S170" s="1"/>
      <c r="T170" s="1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7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7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7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7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7"/>
      <c r="EY170" s="6"/>
      <c r="EZ170" s="6"/>
    </row>
    <row r="171" spans="1:156" s="2" customFormat="1" ht="17.100000000000001" customHeight="1">
      <c r="A171" s="11" t="s">
        <v>154</v>
      </c>
      <c r="B171" s="4">
        <v>1</v>
      </c>
      <c r="C171" s="4">
        <v>10</v>
      </c>
      <c r="D171" s="36">
        <f t="shared" si="27"/>
        <v>1</v>
      </c>
      <c r="E171" s="63">
        <v>2174</v>
      </c>
      <c r="F171" s="30">
        <f t="shared" si="28"/>
        <v>197.6</v>
      </c>
      <c r="G171" s="30">
        <f t="shared" si="29"/>
        <v>197.6</v>
      </c>
      <c r="H171" s="30">
        <f t="shared" si="37"/>
        <v>0</v>
      </c>
      <c r="I171" s="30">
        <v>5.4</v>
      </c>
      <c r="J171" s="30">
        <f t="shared" si="30"/>
        <v>203</v>
      </c>
      <c r="K171" s="58"/>
      <c r="L171" s="58"/>
      <c r="M171" s="59"/>
      <c r="N171" s="59"/>
      <c r="O171" s="30">
        <f t="shared" si="31"/>
        <v>203</v>
      </c>
      <c r="P171" s="30">
        <f t="shared" si="32"/>
        <v>203</v>
      </c>
      <c r="Q171" s="30"/>
      <c r="R171" s="1"/>
      <c r="S171" s="1"/>
      <c r="T171" s="1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7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7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7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7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7"/>
      <c r="EY171" s="6"/>
      <c r="EZ171" s="6"/>
    </row>
    <row r="172" spans="1:156" s="2" customFormat="1" ht="17.100000000000001" customHeight="1">
      <c r="A172" s="11" t="s">
        <v>155</v>
      </c>
      <c r="B172" s="4">
        <v>1</v>
      </c>
      <c r="C172" s="4">
        <v>10</v>
      </c>
      <c r="D172" s="36">
        <f t="shared" si="27"/>
        <v>1</v>
      </c>
      <c r="E172" s="63">
        <v>3290</v>
      </c>
      <c r="F172" s="30">
        <f t="shared" si="28"/>
        <v>299.10000000000002</v>
      </c>
      <c r="G172" s="30">
        <f t="shared" si="29"/>
        <v>299.10000000000002</v>
      </c>
      <c r="H172" s="30">
        <f t="shared" si="37"/>
        <v>0</v>
      </c>
      <c r="I172" s="30">
        <v>8.1999999999999993</v>
      </c>
      <c r="J172" s="30">
        <f t="shared" si="30"/>
        <v>307.3</v>
      </c>
      <c r="K172" s="58"/>
      <c r="L172" s="58"/>
      <c r="M172" s="59"/>
      <c r="N172" s="59"/>
      <c r="O172" s="30">
        <f t="shared" si="31"/>
        <v>307.3</v>
      </c>
      <c r="P172" s="30">
        <f t="shared" si="32"/>
        <v>307.3</v>
      </c>
      <c r="Q172" s="30"/>
      <c r="R172" s="1"/>
      <c r="S172" s="1"/>
      <c r="T172" s="1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7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7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7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7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7"/>
      <c r="EY172" s="6"/>
      <c r="EZ172" s="6"/>
    </row>
    <row r="173" spans="1:156" s="2" customFormat="1" ht="17.100000000000001" customHeight="1">
      <c r="A173" s="11" t="s">
        <v>156</v>
      </c>
      <c r="B173" s="4">
        <v>1</v>
      </c>
      <c r="C173" s="4">
        <v>10</v>
      </c>
      <c r="D173" s="36">
        <f t="shared" si="27"/>
        <v>1</v>
      </c>
      <c r="E173" s="63">
        <v>3280</v>
      </c>
      <c r="F173" s="30">
        <f t="shared" si="28"/>
        <v>298.2</v>
      </c>
      <c r="G173" s="30">
        <f t="shared" si="29"/>
        <v>298.2</v>
      </c>
      <c r="H173" s="30">
        <f t="shared" si="37"/>
        <v>0</v>
      </c>
      <c r="I173" s="30">
        <v>8.1999999999999993</v>
      </c>
      <c r="J173" s="30">
        <f t="shared" si="30"/>
        <v>306.39999999999998</v>
      </c>
      <c r="K173" s="58"/>
      <c r="L173" s="58"/>
      <c r="M173" s="59"/>
      <c r="N173" s="59"/>
      <c r="O173" s="30">
        <f t="shared" si="31"/>
        <v>306.39999999999998</v>
      </c>
      <c r="P173" s="30">
        <f t="shared" si="32"/>
        <v>306.39999999999998</v>
      </c>
      <c r="Q173" s="30"/>
      <c r="R173" s="1"/>
      <c r="S173" s="1"/>
      <c r="T173" s="1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7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7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7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7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7"/>
      <c r="EY173" s="6"/>
      <c r="EZ173" s="6"/>
    </row>
    <row r="174" spans="1:156" s="2" customFormat="1" ht="17.100000000000001" customHeight="1">
      <c r="A174" s="11" t="s">
        <v>157</v>
      </c>
      <c r="B174" s="4">
        <v>1</v>
      </c>
      <c r="C174" s="4">
        <v>10</v>
      </c>
      <c r="D174" s="36">
        <f t="shared" si="27"/>
        <v>1</v>
      </c>
      <c r="E174" s="63">
        <v>1957</v>
      </c>
      <c r="F174" s="30">
        <f t="shared" si="28"/>
        <v>177.9</v>
      </c>
      <c r="G174" s="30">
        <f t="shared" si="29"/>
        <v>177.9</v>
      </c>
      <c r="H174" s="30">
        <f t="shared" si="37"/>
        <v>0</v>
      </c>
      <c r="I174" s="30">
        <v>4.8</v>
      </c>
      <c r="J174" s="30">
        <f t="shared" si="30"/>
        <v>182.7</v>
      </c>
      <c r="K174" s="58"/>
      <c r="L174" s="58"/>
      <c r="M174" s="59"/>
      <c r="N174" s="59"/>
      <c r="O174" s="30">
        <f t="shared" si="31"/>
        <v>182.7</v>
      </c>
      <c r="P174" s="30">
        <f t="shared" si="32"/>
        <v>182.7</v>
      </c>
      <c r="Q174" s="30"/>
      <c r="R174" s="1"/>
      <c r="S174" s="1"/>
      <c r="T174" s="1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7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7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7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7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7"/>
      <c r="EY174" s="6"/>
      <c r="EZ174" s="6"/>
    </row>
    <row r="175" spans="1:156" s="2" customFormat="1" ht="17.100000000000001" customHeight="1">
      <c r="A175" s="11" t="s">
        <v>158</v>
      </c>
      <c r="B175" s="4">
        <v>1</v>
      </c>
      <c r="C175" s="4">
        <v>10</v>
      </c>
      <c r="D175" s="36">
        <f t="shared" si="27"/>
        <v>1</v>
      </c>
      <c r="E175" s="63">
        <v>1988</v>
      </c>
      <c r="F175" s="30">
        <f t="shared" si="28"/>
        <v>180.7</v>
      </c>
      <c r="G175" s="30">
        <f t="shared" si="29"/>
        <v>180.7</v>
      </c>
      <c r="H175" s="30">
        <f t="shared" si="37"/>
        <v>0</v>
      </c>
      <c r="I175" s="30">
        <v>4.9000000000000004</v>
      </c>
      <c r="J175" s="30">
        <f t="shared" si="30"/>
        <v>185.6</v>
      </c>
      <c r="K175" s="58"/>
      <c r="L175" s="58"/>
      <c r="M175" s="59"/>
      <c r="N175" s="59"/>
      <c r="O175" s="30">
        <f t="shared" si="31"/>
        <v>185.6</v>
      </c>
      <c r="P175" s="30">
        <f t="shared" si="32"/>
        <v>185.6</v>
      </c>
      <c r="Q175" s="30"/>
      <c r="R175" s="1"/>
      <c r="S175" s="1"/>
      <c r="T175" s="1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7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7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7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7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7"/>
      <c r="EY175" s="6"/>
      <c r="EZ175" s="6"/>
    </row>
    <row r="176" spans="1:156" s="2" customFormat="1" ht="17.100000000000001" customHeight="1">
      <c r="A176" s="11" t="s">
        <v>159</v>
      </c>
      <c r="B176" s="4">
        <v>1</v>
      </c>
      <c r="C176" s="4">
        <v>10</v>
      </c>
      <c r="D176" s="36">
        <f t="shared" si="27"/>
        <v>1</v>
      </c>
      <c r="E176" s="63">
        <v>2485</v>
      </c>
      <c r="F176" s="30">
        <f t="shared" si="28"/>
        <v>225.9</v>
      </c>
      <c r="G176" s="30">
        <f t="shared" si="29"/>
        <v>225.9</v>
      </c>
      <c r="H176" s="30">
        <f t="shared" si="37"/>
        <v>0</v>
      </c>
      <c r="I176" s="30">
        <v>6.2</v>
      </c>
      <c r="J176" s="30">
        <f t="shared" si="30"/>
        <v>232.1</v>
      </c>
      <c r="K176" s="58"/>
      <c r="L176" s="58"/>
      <c r="M176" s="59"/>
      <c r="N176" s="59"/>
      <c r="O176" s="30">
        <f t="shared" si="31"/>
        <v>232.1</v>
      </c>
      <c r="P176" s="30">
        <f t="shared" si="32"/>
        <v>232.1</v>
      </c>
      <c r="Q176" s="30"/>
      <c r="R176" s="1"/>
      <c r="S176" s="1"/>
      <c r="T176" s="1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7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7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7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7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7"/>
      <c r="EY176" s="6"/>
      <c r="EZ176" s="6"/>
    </row>
    <row r="177" spans="1:156" s="2" customFormat="1" ht="17.100000000000001" customHeight="1">
      <c r="A177" s="11" t="s">
        <v>160</v>
      </c>
      <c r="B177" s="4">
        <v>1</v>
      </c>
      <c r="C177" s="4">
        <v>10</v>
      </c>
      <c r="D177" s="36">
        <f t="shared" si="27"/>
        <v>1</v>
      </c>
      <c r="E177" s="63">
        <v>1727</v>
      </c>
      <c r="F177" s="30">
        <f t="shared" si="28"/>
        <v>157</v>
      </c>
      <c r="G177" s="30">
        <f t="shared" si="29"/>
        <v>157</v>
      </c>
      <c r="H177" s="30">
        <f t="shared" si="37"/>
        <v>0</v>
      </c>
      <c r="I177" s="30">
        <v>4.3</v>
      </c>
      <c r="J177" s="30">
        <f t="shared" si="30"/>
        <v>161.30000000000001</v>
      </c>
      <c r="K177" s="58"/>
      <c r="L177" s="58"/>
      <c r="M177" s="59"/>
      <c r="N177" s="59"/>
      <c r="O177" s="30">
        <f t="shared" si="31"/>
        <v>161.30000000000001</v>
      </c>
      <c r="P177" s="30">
        <f t="shared" si="32"/>
        <v>161.30000000000001</v>
      </c>
      <c r="Q177" s="30"/>
      <c r="R177" s="1"/>
      <c r="S177" s="1"/>
      <c r="T177" s="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7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7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7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7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7"/>
      <c r="EY177" s="6"/>
      <c r="EZ177" s="6"/>
    </row>
    <row r="178" spans="1:156" s="2" customFormat="1" ht="17.100000000000001" customHeight="1">
      <c r="A178" s="11" t="s">
        <v>161</v>
      </c>
      <c r="B178" s="4">
        <v>1</v>
      </c>
      <c r="C178" s="4">
        <v>10</v>
      </c>
      <c r="D178" s="36">
        <f t="shared" si="27"/>
        <v>1</v>
      </c>
      <c r="E178" s="63">
        <v>2135</v>
      </c>
      <c r="F178" s="30">
        <f t="shared" si="28"/>
        <v>194.1</v>
      </c>
      <c r="G178" s="30">
        <f t="shared" si="29"/>
        <v>194.1</v>
      </c>
      <c r="H178" s="30">
        <f t="shared" si="37"/>
        <v>0</v>
      </c>
      <c r="I178" s="30">
        <v>5.3</v>
      </c>
      <c r="J178" s="30">
        <f t="shared" si="30"/>
        <v>199.4</v>
      </c>
      <c r="K178" s="58"/>
      <c r="L178" s="58"/>
      <c r="M178" s="59"/>
      <c r="N178" s="59"/>
      <c r="O178" s="30">
        <f t="shared" si="31"/>
        <v>199.4</v>
      </c>
      <c r="P178" s="30">
        <f t="shared" si="32"/>
        <v>199.4</v>
      </c>
      <c r="Q178" s="30"/>
      <c r="R178" s="1"/>
      <c r="S178" s="1"/>
      <c r="T178" s="1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7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7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7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7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7"/>
      <c r="EY178" s="6"/>
      <c r="EZ178" s="6"/>
    </row>
    <row r="179" spans="1:156" s="2" customFormat="1" ht="17.100000000000001" customHeight="1">
      <c r="A179" s="11" t="s">
        <v>96</v>
      </c>
      <c r="B179" s="4">
        <v>1</v>
      </c>
      <c r="C179" s="4">
        <v>10</v>
      </c>
      <c r="D179" s="36">
        <f t="shared" si="27"/>
        <v>1</v>
      </c>
      <c r="E179" s="63">
        <v>2354</v>
      </c>
      <c r="F179" s="30">
        <f t="shared" si="28"/>
        <v>214</v>
      </c>
      <c r="G179" s="30">
        <f t="shared" si="29"/>
        <v>214</v>
      </c>
      <c r="H179" s="30">
        <f t="shared" si="37"/>
        <v>0</v>
      </c>
      <c r="I179" s="30">
        <v>5.9</v>
      </c>
      <c r="J179" s="30">
        <f t="shared" si="30"/>
        <v>219.9</v>
      </c>
      <c r="K179" s="58"/>
      <c r="L179" s="58"/>
      <c r="M179" s="59"/>
      <c r="N179" s="59"/>
      <c r="O179" s="30">
        <f t="shared" si="31"/>
        <v>219.9</v>
      </c>
      <c r="P179" s="30">
        <f t="shared" si="32"/>
        <v>219.9</v>
      </c>
      <c r="Q179" s="30"/>
      <c r="R179" s="1"/>
      <c r="S179" s="1"/>
      <c r="T179" s="1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7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7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7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7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7"/>
      <c r="EY179" s="6"/>
      <c r="EZ179" s="6"/>
    </row>
    <row r="180" spans="1:156" s="2" customFormat="1" ht="17.100000000000001" customHeight="1">
      <c r="A180" s="11" t="s">
        <v>162</v>
      </c>
      <c r="B180" s="4">
        <v>1</v>
      </c>
      <c r="C180" s="4">
        <v>10</v>
      </c>
      <c r="D180" s="36">
        <f t="shared" si="27"/>
        <v>1</v>
      </c>
      <c r="E180" s="63">
        <v>2790</v>
      </c>
      <c r="F180" s="30">
        <f t="shared" si="28"/>
        <v>253.6</v>
      </c>
      <c r="G180" s="30">
        <f t="shared" si="29"/>
        <v>253.6</v>
      </c>
      <c r="H180" s="30">
        <f t="shared" si="37"/>
        <v>0</v>
      </c>
      <c r="I180" s="30">
        <v>6.9</v>
      </c>
      <c r="J180" s="30">
        <f t="shared" si="30"/>
        <v>260.5</v>
      </c>
      <c r="K180" s="58"/>
      <c r="L180" s="58"/>
      <c r="M180" s="59"/>
      <c r="N180" s="59"/>
      <c r="O180" s="30">
        <f t="shared" si="31"/>
        <v>260.5</v>
      </c>
      <c r="P180" s="30">
        <f t="shared" si="32"/>
        <v>260.5</v>
      </c>
      <c r="Q180" s="30"/>
      <c r="R180" s="1"/>
      <c r="S180" s="1"/>
      <c r="T180" s="1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7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7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7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7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7"/>
      <c r="EY180" s="6"/>
      <c r="EZ180" s="6"/>
    </row>
    <row r="181" spans="1:156" s="2" customFormat="1" ht="17.100000000000001" customHeight="1">
      <c r="A181" s="11" t="s">
        <v>163</v>
      </c>
      <c r="B181" s="4">
        <v>1</v>
      </c>
      <c r="C181" s="4">
        <v>10</v>
      </c>
      <c r="D181" s="36">
        <f t="shared" si="27"/>
        <v>1</v>
      </c>
      <c r="E181" s="63">
        <v>4642</v>
      </c>
      <c r="F181" s="30">
        <f t="shared" si="28"/>
        <v>422</v>
      </c>
      <c r="G181" s="30">
        <f t="shared" si="29"/>
        <v>422</v>
      </c>
      <c r="H181" s="30">
        <f t="shared" si="37"/>
        <v>0</v>
      </c>
      <c r="I181" s="30">
        <v>11.5</v>
      </c>
      <c r="J181" s="30">
        <f t="shared" si="30"/>
        <v>433.5</v>
      </c>
      <c r="K181" s="58"/>
      <c r="L181" s="58"/>
      <c r="M181" s="59"/>
      <c r="N181" s="59"/>
      <c r="O181" s="30">
        <f t="shared" si="31"/>
        <v>433.5</v>
      </c>
      <c r="P181" s="30">
        <f t="shared" si="32"/>
        <v>433.5</v>
      </c>
      <c r="Q181" s="30"/>
      <c r="R181" s="1"/>
      <c r="S181" s="1"/>
      <c r="T181" s="1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7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7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7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7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7"/>
      <c r="EY181" s="6"/>
      <c r="EZ181" s="6"/>
    </row>
    <row r="182" spans="1:156" s="2" customFormat="1" ht="17.100000000000001" customHeight="1">
      <c r="A182" s="11" t="s">
        <v>164</v>
      </c>
      <c r="B182" s="4">
        <v>1</v>
      </c>
      <c r="C182" s="4">
        <v>10</v>
      </c>
      <c r="D182" s="36">
        <f t="shared" si="27"/>
        <v>1</v>
      </c>
      <c r="E182" s="63">
        <v>2651</v>
      </c>
      <c r="F182" s="30">
        <f t="shared" si="28"/>
        <v>241</v>
      </c>
      <c r="G182" s="30">
        <f t="shared" si="29"/>
        <v>241</v>
      </c>
      <c r="H182" s="30">
        <f t="shared" si="37"/>
        <v>0</v>
      </c>
      <c r="I182" s="30">
        <v>6.6</v>
      </c>
      <c r="J182" s="30">
        <f t="shared" si="30"/>
        <v>247.6</v>
      </c>
      <c r="K182" s="58"/>
      <c r="L182" s="58"/>
      <c r="M182" s="59"/>
      <c r="N182" s="59"/>
      <c r="O182" s="30">
        <f t="shared" si="31"/>
        <v>247.6</v>
      </c>
      <c r="P182" s="30">
        <f t="shared" si="32"/>
        <v>247.6</v>
      </c>
      <c r="Q182" s="30"/>
      <c r="R182" s="1"/>
      <c r="S182" s="1"/>
      <c r="T182" s="1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7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7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7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7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7"/>
      <c r="EY182" s="6"/>
      <c r="EZ182" s="6"/>
    </row>
    <row r="183" spans="1:156" s="2" customFormat="1" ht="17.100000000000001" customHeight="1">
      <c r="A183" s="15" t="s">
        <v>165</v>
      </c>
      <c r="B183" s="8"/>
      <c r="C183" s="8"/>
      <c r="D183" s="36"/>
      <c r="E183" s="64"/>
      <c r="F183" s="30"/>
      <c r="G183" s="30"/>
      <c r="H183" s="30"/>
      <c r="I183" s="30"/>
      <c r="J183" s="30"/>
      <c r="K183" s="8"/>
      <c r="L183" s="8"/>
      <c r="M183" s="8"/>
      <c r="N183" s="8"/>
      <c r="O183" s="30"/>
      <c r="P183" s="30"/>
      <c r="Q183" s="30"/>
      <c r="R183" s="1"/>
      <c r="S183" s="1"/>
      <c r="T183" s="1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7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7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7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7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7"/>
      <c r="EY183" s="6"/>
      <c r="EZ183" s="6"/>
    </row>
    <row r="184" spans="1:156" s="2" customFormat="1" ht="17.100000000000001" customHeight="1">
      <c r="A184" s="11" t="s">
        <v>166</v>
      </c>
      <c r="B184" s="4">
        <v>1</v>
      </c>
      <c r="C184" s="4">
        <v>10</v>
      </c>
      <c r="D184" s="36">
        <f t="shared" si="27"/>
        <v>1</v>
      </c>
      <c r="E184" s="63">
        <v>1692</v>
      </c>
      <c r="F184" s="30">
        <f t="shared" si="28"/>
        <v>153.80000000000001</v>
      </c>
      <c r="G184" s="30">
        <f t="shared" si="29"/>
        <v>153.80000000000001</v>
      </c>
      <c r="H184" s="30">
        <f t="shared" ref="H184:H189" si="38">G184-F184</f>
        <v>0</v>
      </c>
      <c r="I184" s="30">
        <v>-50.7</v>
      </c>
      <c r="J184" s="30">
        <f t="shared" si="30"/>
        <v>103.1</v>
      </c>
      <c r="K184" s="58"/>
      <c r="L184" s="58"/>
      <c r="M184" s="59"/>
      <c r="N184" s="59"/>
      <c r="O184" s="30">
        <f t="shared" si="31"/>
        <v>103.1</v>
      </c>
      <c r="P184" s="30">
        <f t="shared" si="32"/>
        <v>103.1</v>
      </c>
      <c r="Q184" s="30"/>
      <c r="R184" s="1"/>
      <c r="S184" s="1"/>
      <c r="T184" s="1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7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7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7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7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7"/>
      <c r="EY184" s="6"/>
      <c r="EZ184" s="6"/>
    </row>
    <row r="185" spans="1:156" s="2" customFormat="1" ht="17.100000000000001" customHeight="1">
      <c r="A185" s="11" t="s">
        <v>167</v>
      </c>
      <c r="B185" s="4">
        <v>1</v>
      </c>
      <c r="C185" s="4">
        <v>10</v>
      </c>
      <c r="D185" s="36">
        <f t="shared" si="27"/>
        <v>1</v>
      </c>
      <c r="E185" s="63">
        <v>1610</v>
      </c>
      <c r="F185" s="30">
        <f t="shared" si="28"/>
        <v>146.4</v>
      </c>
      <c r="G185" s="30">
        <f t="shared" si="29"/>
        <v>146.4</v>
      </c>
      <c r="H185" s="30">
        <f t="shared" si="38"/>
        <v>0</v>
      </c>
      <c r="I185" s="30">
        <v>-48.2</v>
      </c>
      <c r="J185" s="30">
        <f t="shared" si="30"/>
        <v>98.2</v>
      </c>
      <c r="K185" s="58"/>
      <c r="L185" s="58"/>
      <c r="M185" s="59"/>
      <c r="N185" s="59"/>
      <c r="O185" s="30">
        <f t="shared" si="31"/>
        <v>98.2</v>
      </c>
      <c r="P185" s="30">
        <f t="shared" si="32"/>
        <v>98.2</v>
      </c>
      <c r="Q185" s="30"/>
      <c r="R185" s="1"/>
      <c r="S185" s="1"/>
      <c r="T185" s="1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7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7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7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7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7"/>
      <c r="EY185" s="6"/>
      <c r="EZ185" s="6"/>
    </row>
    <row r="186" spans="1:156" s="2" customFormat="1" ht="17.100000000000001" customHeight="1">
      <c r="A186" s="11" t="s">
        <v>168</v>
      </c>
      <c r="B186" s="4">
        <v>1</v>
      </c>
      <c r="C186" s="4">
        <v>10</v>
      </c>
      <c r="D186" s="36">
        <f t="shared" si="27"/>
        <v>1</v>
      </c>
      <c r="E186" s="63">
        <v>1515</v>
      </c>
      <c r="F186" s="30">
        <f t="shared" si="28"/>
        <v>137.69999999999999</v>
      </c>
      <c r="G186" s="30">
        <f t="shared" si="29"/>
        <v>137.69999999999999</v>
      </c>
      <c r="H186" s="30">
        <f t="shared" si="38"/>
        <v>0</v>
      </c>
      <c r="I186" s="30">
        <v>-45.4</v>
      </c>
      <c r="J186" s="30">
        <f t="shared" si="30"/>
        <v>92.3</v>
      </c>
      <c r="K186" s="58"/>
      <c r="L186" s="58"/>
      <c r="M186" s="59"/>
      <c r="N186" s="59"/>
      <c r="O186" s="30">
        <f t="shared" si="31"/>
        <v>92.3</v>
      </c>
      <c r="P186" s="30">
        <f t="shared" si="32"/>
        <v>92.3</v>
      </c>
      <c r="Q186" s="30"/>
      <c r="R186" s="1"/>
      <c r="S186" s="1"/>
      <c r="T186" s="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7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7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7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7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7"/>
      <c r="EY186" s="6"/>
      <c r="EZ186" s="6"/>
    </row>
    <row r="187" spans="1:156" s="2" customFormat="1" ht="17.100000000000001" customHeight="1">
      <c r="A187" s="11" t="s">
        <v>169</v>
      </c>
      <c r="B187" s="4">
        <v>1</v>
      </c>
      <c r="C187" s="4">
        <v>10</v>
      </c>
      <c r="D187" s="36">
        <f t="shared" ref="D187:D249" si="39">(B187*C187)/(C187)</f>
        <v>1</v>
      </c>
      <c r="E187" s="63">
        <v>1156</v>
      </c>
      <c r="F187" s="30">
        <f t="shared" ref="F187:F249" si="40">ROUND(E187/11,1)</f>
        <v>105.1</v>
      </c>
      <c r="G187" s="30">
        <f t="shared" ref="G187:G249" si="41">ROUND(D187*F187,1)</f>
        <v>105.1</v>
      </c>
      <c r="H187" s="30">
        <f t="shared" si="38"/>
        <v>0</v>
      </c>
      <c r="I187" s="30">
        <v>-34.700000000000003</v>
      </c>
      <c r="J187" s="30">
        <f t="shared" ref="J187:J249" si="42">IF(G187+I187&gt;0,ROUND(G187+I187,1),0)</f>
        <v>70.400000000000006</v>
      </c>
      <c r="K187" s="58"/>
      <c r="L187" s="58"/>
      <c r="M187" s="59"/>
      <c r="N187" s="59"/>
      <c r="O187" s="30">
        <f t="shared" ref="O187:O249" si="43">IF(OR(K187="+",L187="+",M187="+",N187="+"),0,J187)</f>
        <v>70.400000000000006</v>
      </c>
      <c r="P187" s="30">
        <f t="shared" ref="P187:P249" si="44">ROUND(O187-Q187,1)</f>
        <v>70.400000000000006</v>
      </c>
      <c r="Q187" s="30"/>
      <c r="R187" s="1"/>
      <c r="S187" s="1"/>
      <c r="T187" s="1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7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7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7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7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7"/>
      <c r="EY187" s="6"/>
      <c r="EZ187" s="6"/>
    </row>
    <row r="188" spans="1:156" s="2" customFormat="1" ht="17.100000000000001" customHeight="1">
      <c r="A188" s="11" t="s">
        <v>170</v>
      </c>
      <c r="B188" s="4">
        <v>1</v>
      </c>
      <c r="C188" s="4">
        <v>10</v>
      </c>
      <c r="D188" s="36">
        <f t="shared" si="39"/>
        <v>1</v>
      </c>
      <c r="E188" s="63">
        <v>1130</v>
      </c>
      <c r="F188" s="30">
        <f t="shared" si="40"/>
        <v>102.7</v>
      </c>
      <c r="G188" s="30">
        <f t="shared" si="41"/>
        <v>102.7</v>
      </c>
      <c r="H188" s="30">
        <f t="shared" si="38"/>
        <v>0</v>
      </c>
      <c r="I188" s="30">
        <v>-33.799999999999997</v>
      </c>
      <c r="J188" s="30">
        <f t="shared" si="42"/>
        <v>68.900000000000006</v>
      </c>
      <c r="K188" s="58"/>
      <c r="L188" s="58"/>
      <c r="M188" s="59"/>
      <c r="N188" s="59"/>
      <c r="O188" s="30">
        <f t="shared" si="43"/>
        <v>68.900000000000006</v>
      </c>
      <c r="P188" s="30">
        <f t="shared" si="44"/>
        <v>68.900000000000006</v>
      </c>
      <c r="Q188" s="30"/>
      <c r="R188" s="1"/>
      <c r="S188" s="1"/>
      <c r="T188" s="1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7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7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7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7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7"/>
      <c r="EY188" s="6"/>
      <c r="EZ188" s="6"/>
    </row>
    <row r="189" spans="1:156" s="2" customFormat="1" ht="17.100000000000001" customHeight="1">
      <c r="A189" s="11" t="s">
        <v>171</v>
      </c>
      <c r="B189" s="4">
        <v>1</v>
      </c>
      <c r="C189" s="4">
        <v>10</v>
      </c>
      <c r="D189" s="36">
        <f t="shared" si="39"/>
        <v>1</v>
      </c>
      <c r="E189" s="63">
        <v>1796</v>
      </c>
      <c r="F189" s="30">
        <f t="shared" si="40"/>
        <v>163.30000000000001</v>
      </c>
      <c r="G189" s="30">
        <f t="shared" si="41"/>
        <v>163.30000000000001</v>
      </c>
      <c r="H189" s="30">
        <f t="shared" si="38"/>
        <v>0</v>
      </c>
      <c r="I189" s="30">
        <v>-53.8</v>
      </c>
      <c r="J189" s="30">
        <f t="shared" si="42"/>
        <v>109.5</v>
      </c>
      <c r="K189" s="58"/>
      <c r="L189" s="58"/>
      <c r="M189" s="59"/>
      <c r="N189" s="59"/>
      <c r="O189" s="30">
        <f t="shared" si="43"/>
        <v>109.5</v>
      </c>
      <c r="P189" s="30">
        <f t="shared" si="44"/>
        <v>109.5</v>
      </c>
      <c r="Q189" s="30"/>
      <c r="R189" s="1"/>
      <c r="S189" s="1"/>
      <c r="T189" s="1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7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7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7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7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7"/>
      <c r="EY189" s="6"/>
      <c r="EZ189" s="6"/>
    </row>
    <row r="190" spans="1:156" s="2" customFormat="1" ht="17.100000000000001" customHeight="1">
      <c r="A190" s="15" t="s">
        <v>172</v>
      </c>
      <c r="B190" s="8"/>
      <c r="C190" s="8"/>
      <c r="D190" s="36"/>
      <c r="E190" s="64"/>
      <c r="F190" s="30"/>
      <c r="G190" s="30"/>
      <c r="H190" s="30"/>
      <c r="I190" s="30"/>
      <c r="J190" s="30"/>
      <c r="K190" s="8"/>
      <c r="L190" s="8"/>
      <c r="M190" s="8"/>
      <c r="N190" s="8"/>
      <c r="O190" s="30"/>
      <c r="P190" s="30"/>
      <c r="Q190" s="30"/>
      <c r="R190" s="1"/>
      <c r="S190" s="1"/>
      <c r="T190" s="1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7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7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7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7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7"/>
      <c r="EY190" s="6"/>
      <c r="EZ190" s="6"/>
    </row>
    <row r="191" spans="1:156" s="2" customFormat="1" ht="17.850000000000001" customHeight="1">
      <c r="A191" s="11" t="s">
        <v>173</v>
      </c>
      <c r="B191" s="4">
        <v>1</v>
      </c>
      <c r="C191" s="4">
        <v>10</v>
      </c>
      <c r="D191" s="36">
        <f t="shared" si="39"/>
        <v>1</v>
      </c>
      <c r="E191" s="63">
        <v>1464</v>
      </c>
      <c r="F191" s="30">
        <f t="shared" si="40"/>
        <v>133.1</v>
      </c>
      <c r="G191" s="30">
        <f t="shared" si="41"/>
        <v>133.1</v>
      </c>
      <c r="H191" s="30">
        <f t="shared" ref="H191:H203" si="45">G191-F191</f>
        <v>0</v>
      </c>
      <c r="I191" s="30">
        <v>25.1</v>
      </c>
      <c r="J191" s="30">
        <f t="shared" si="42"/>
        <v>158.19999999999999</v>
      </c>
      <c r="K191" s="58"/>
      <c r="L191" s="58"/>
      <c r="M191" s="59"/>
      <c r="N191" s="59"/>
      <c r="O191" s="30">
        <f t="shared" si="43"/>
        <v>158.19999999999999</v>
      </c>
      <c r="P191" s="30">
        <f t="shared" si="44"/>
        <v>105.1</v>
      </c>
      <c r="Q191" s="30">
        <v>53.1</v>
      </c>
      <c r="R191" s="1"/>
      <c r="S191" s="1"/>
      <c r="T191" s="1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7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7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7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7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7"/>
      <c r="EY191" s="6"/>
      <c r="EZ191" s="6"/>
    </row>
    <row r="192" spans="1:156" s="2" customFormat="1" ht="17.100000000000001" customHeight="1">
      <c r="A192" s="11" t="s">
        <v>174</v>
      </c>
      <c r="B192" s="4">
        <v>1</v>
      </c>
      <c r="C192" s="4">
        <v>10</v>
      </c>
      <c r="D192" s="36">
        <f t="shared" si="39"/>
        <v>1</v>
      </c>
      <c r="E192" s="63">
        <v>935</v>
      </c>
      <c r="F192" s="30">
        <f t="shared" si="40"/>
        <v>85</v>
      </c>
      <c r="G192" s="30">
        <f t="shared" si="41"/>
        <v>85</v>
      </c>
      <c r="H192" s="30">
        <f t="shared" si="45"/>
        <v>0</v>
      </c>
      <c r="I192" s="30">
        <v>16</v>
      </c>
      <c r="J192" s="30">
        <f t="shared" si="42"/>
        <v>101</v>
      </c>
      <c r="K192" s="58"/>
      <c r="L192" s="58"/>
      <c r="M192" s="59"/>
      <c r="N192" s="59"/>
      <c r="O192" s="30">
        <f t="shared" si="43"/>
        <v>101</v>
      </c>
      <c r="P192" s="30">
        <f t="shared" si="44"/>
        <v>67.099999999999994</v>
      </c>
      <c r="Q192" s="30">
        <v>33.9</v>
      </c>
      <c r="R192" s="1"/>
      <c r="S192" s="1"/>
      <c r="T192" s="1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7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7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7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7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7"/>
      <c r="EY192" s="6"/>
      <c r="EZ192" s="6"/>
    </row>
    <row r="193" spans="1:156" s="2" customFormat="1" ht="17.100000000000001" customHeight="1">
      <c r="A193" s="11" t="s">
        <v>175</v>
      </c>
      <c r="B193" s="4">
        <v>1</v>
      </c>
      <c r="C193" s="4">
        <v>10</v>
      </c>
      <c r="D193" s="36">
        <f t="shared" si="39"/>
        <v>1</v>
      </c>
      <c r="E193" s="63">
        <v>1842</v>
      </c>
      <c r="F193" s="30">
        <f t="shared" si="40"/>
        <v>167.5</v>
      </c>
      <c r="G193" s="30">
        <f t="shared" si="41"/>
        <v>167.5</v>
      </c>
      <c r="H193" s="30">
        <f t="shared" si="45"/>
        <v>0</v>
      </c>
      <c r="I193" s="30">
        <v>31.7</v>
      </c>
      <c r="J193" s="30">
        <f t="shared" si="42"/>
        <v>199.2</v>
      </c>
      <c r="K193" s="58"/>
      <c r="L193" s="58"/>
      <c r="M193" s="59"/>
      <c r="N193" s="59"/>
      <c r="O193" s="30">
        <f t="shared" si="43"/>
        <v>199.2</v>
      </c>
      <c r="P193" s="30">
        <f t="shared" si="44"/>
        <v>132.30000000000001</v>
      </c>
      <c r="Q193" s="30">
        <v>66.900000000000006</v>
      </c>
      <c r="R193" s="1"/>
      <c r="S193" s="1"/>
      <c r="T193" s="1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7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7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7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7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7"/>
      <c r="EY193" s="6"/>
      <c r="EZ193" s="6"/>
    </row>
    <row r="194" spans="1:156" s="2" customFormat="1" ht="17.100000000000001" customHeight="1">
      <c r="A194" s="11" t="s">
        <v>176</v>
      </c>
      <c r="B194" s="4">
        <v>1</v>
      </c>
      <c r="C194" s="4">
        <v>10</v>
      </c>
      <c r="D194" s="36">
        <f t="shared" si="39"/>
        <v>1</v>
      </c>
      <c r="E194" s="63">
        <v>54</v>
      </c>
      <c r="F194" s="30">
        <f t="shared" si="40"/>
        <v>4.9000000000000004</v>
      </c>
      <c r="G194" s="30">
        <f t="shared" si="41"/>
        <v>4.9000000000000004</v>
      </c>
      <c r="H194" s="30">
        <f t="shared" si="45"/>
        <v>0</v>
      </c>
      <c r="I194" s="30">
        <v>1</v>
      </c>
      <c r="J194" s="30">
        <f t="shared" si="42"/>
        <v>5.9</v>
      </c>
      <c r="K194" s="58"/>
      <c r="L194" s="58"/>
      <c r="M194" s="59"/>
      <c r="N194" s="59"/>
      <c r="O194" s="30">
        <f t="shared" si="43"/>
        <v>5.9</v>
      </c>
      <c r="P194" s="30">
        <f t="shared" si="44"/>
        <v>3.9</v>
      </c>
      <c r="Q194" s="30">
        <v>2</v>
      </c>
      <c r="R194" s="1"/>
      <c r="S194" s="1"/>
      <c r="T194" s="1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7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7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7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7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7"/>
      <c r="EY194" s="6"/>
      <c r="EZ194" s="6"/>
    </row>
    <row r="195" spans="1:156" s="2" customFormat="1" ht="17.100000000000001" customHeight="1">
      <c r="A195" s="11" t="s">
        <v>177</v>
      </c>
      <c r="B195" s="4">
        <v>1</v>
      </c>
      <c r="C195" s="4">
        <v>10</v>
      </c>
      <c r="D195" s="36">
        <f t="shared" si="39"/>
        <v>1</v>
      </c>
      <c r="E195" s="63">
        <v>1368</v>
      </c>
      <c r="F195" s="30">
        <f t="shared" si="40"/>
        <v>124.4</v>
      </c>
      <c r="G195" s="30">
        <f t="shared" si="41"/>
        <v>124.4</v>
      </c>
      <c r="H195" s="30">
        <f t="shared" si="45"/>
        <v>0</v>
      </c>
      <c r="I195" s="30">
        <v>23.5</v>
      </c>
      <c r="J195" s="30">
        <f t="shared" si="42"/>
        <v>147.9</v>
      </c>
      <c r="K195" s="58"/>
      <c r="L195" s="58"/>
      <c r="M195" s="59"/>
      <c r="N195" s="59"/>
      <c r="O195" s="30">
        <f t="shared" si="43"/>
        <v>147.9</v>
      </c>
      <c r="P195" s="30">
        <f t="shared" si="44"/>
        <v>98.2</v>
      </c>
      <c r="Q195" s="30">
        <v>49.7</v>
      </c>
      <c r="R195" s="1"/>
      <c r="S195" s="1"/>
      <c r="T195" s="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7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7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7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7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7"/>
      <c r="EY195" s="6"/>
      <c r="EZ195" s="6"/>
    </row>
    <row r="196" spans="1:156" s="2" customFormat="1" ht="17.100000000000001" customHeight="1">
      <c r="A196" s="11" t="s">
        <v>178</v>
      </c>
      <c r="B196" s="4">
        <v>1</v>
      </c>
      <c r="C196" s="4">
        <v>10</v>
      </c>
      <c r="D196" s="36">
        <f t="shared" si="39"/>
        <v>1</v>
      </c>
      <c r="E196" s="63">
        <v>1246</v>
      </c>
      <c r="F196" s="30">
        <f t="shared" si="40"/>
        <v>113.3</v>
      </c>
      <c r="G196" s="30">
        <f t="shared" si="41"/>
        <v>113.3</v>
      </c>
      <c r="H196" s="30">
        <f t="shared" si="45"/>
        <v>0</v>
      </c>
      <c r="I196" s="30">
        <v>21.4</v>
      </c>
      <c r="J196" s="30">
        <f t="shared" si="42"/>
        <v>134.69999999999999</v>
      </c>
      <c r="K196" s="58"/>
      <c r="L196" s="58"/>
      <c r="M196" s="59"/>
      <c r="N196" s="59"/>
      <c r="O196" s="30">
        <f t="shared" si="43"/>
        <v>134.69999999999999</v>
      </c>
      <c r="P196" s="30">
        <f t="shared" si="44"/>
        <v>89.5</v>
      </c>
      <c r="Q196" s="30">
        <v>45.2</v>
      </c>
      <c r="R196" s="1"/>
      <c r="S196" s="1"/>
      <c r="T196" s="1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7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7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7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7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7"/>
      <c r="EY196" s="6"/>
      <c r="EZ196" s="6"/>
    </row>
    <row r="197" spans="1:156" s="2" customFormat="1" ht="17.100000000000001" customHeight="1">
      <c r="A197" s="11" t="s">
        <v>179</v>
      </c>
      <c r="B197" s="4">
        <v>1</v>
      </c>
      <c r="C197" s="4">
        <v>10</v>
      </c>
      <c r="D197" s="36">
        <f t="shared" si="39"/>
        <v>1</v>
      </c>
      <c r="E197" s="63">
        <v>1548</v>
      </c>
      <c r="F197" s="30">
        <f t="shared" si="40"/>
        <v>140.69999999999999</v>
      </c>
      <c r="G197" s="30">
        <f t="shared" si="41"/>
        <v>140.69999999999999</v>
      </c>
      <c r="H197" s="30">
        <f t="shared" si="45"/>
        <v>0</v>
      </c>
      <c r="I197" s="30">
        <v>26.6</v>
      </c>
      <c r="J197" s="30">
        <f t="shared" si="42"/>
        <v>167.3</v>
      </c>
      <c r="K197" s="58"/>
      <c r="L197" s="58"/>
      <c r="M197" s="59"/>
      <c r="N197" s="59"/>
      <c r="O197" s="30">
        <f t="shared" si="43"/>
        <v>167.3</v>
      </c>
      <c r="P197" s="30">
        <f t="shared" si="44"/>
        <v>111.2</v>
      </c>
      <c r="Q197" s="30">
        <v>56.1</v>
      </c>
      <c r="R197" s="1"/>
      <c r="S197" s="1"/>
      <c r="T197" s="1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7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7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7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7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7"/>
      <c r="EY197" s="6"/>
      <c r="EZ197" s="6"/>
    </row>
    <row r="198" spans="1:156" s="2" customFormat="1" ht="17.100000000000001" customHeight="1">
      <c r="A198" s="11" t="s">
        <v>180</v>
      </c>
      <c r="B198" s="4">
        <v>1</v>
      </c>
      <c r="C198" s="4">
        <v>10</v>
      </c>
      <c r="D198" s="36">
        <f t="shared" si="39"/>
        <v>1</v>
      </c>
      <c r="E198" s="63">
        <v>1094</v>
      </c>
      <c r="F198" s="30">
        <f t="shared" si="40"/>
        <v>99.5</v>
      </c>
      <c r="G198" s="30">
        <f t="shared" si="41"/>
        <v>99.5</v>
      </c>
      <c r="H198" s="30">
        <f t="shared" si="45"/>
        <v>0</v>
      </c>
      <c r="I198" s="30">
        <v>18.8</v>
      </c>
      <c r="J198" s="30">
        <f t="shared" si="42"/>
        <v>118.3</v>
      </c>
      <c r="K198" s="58"/>
      <c r="L198" s="58"/>
      <c r="M198" s="59"/>
      <c r="N198" s="59"/>
      <c r="O198" s="30">
        <f t="shared" si="43"/>
        <v>118.3</v>
      </c>
      <c r="P198" s="30">
        <f t="shared" si="44"/>
        <v>78.599999999999994</v>
      </c>
      <c r="Q198" s="30">
        <v>39.700000000000003</v>
      </c>
      <c r="R198" s="1"/>
      <c r="S198" s="1"/>
      <c r="T198" s="1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7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7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7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7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7"/>
      <c r="EY198" s="6"/>
      <c r="EZ198" s="6"/>
    </row>
    <row r="199" spans="1:156" s="2" customFormat="1" ht="17.100000000000001" customHeight="1">
      <c r="A199" s="11" t="s">
        <v>181</v>
      </c>
      <c r="B199" s="4">
        <v>1</v>
      </c>
      <c r="C199" s="4">
        <v>10</v>
      </c>
      <c r="D199" s="36">
        <f t="shared" si="39"/>
        <v>1</v>
      </c>
      <c r="E199" s="63">
        <v>1797</v>
      </c>
      <c r="F199" s="30">
        <f t="shared" si="40"/>
        <v>163.4</v>
      </c>
      <c r="G199" s="30">
        <f t="shared" si="41"/>
        <v>163.4</v>
      </c>
      <c r="H199" s="30">
        <f t="shared" si="45"/>
        <v>0</v>
      </c>
      <c r="I199" s="30">
        <v>30.8</v>
      </c>
      <c r="J199" s="30">
        <f t="shared" si="42"/>
        <v>194.2</v>
      </c>
      <c r="K199" s="58"/>
      <c r="L199" s="58"/>
      <c r="M199" s="59"/>
      <c r="N199" s="59"/>
      <c r="O199" s="30">
        <f t="shared" si="43"/>
        <v>194.2</v>
      </c>
      <c r="P199" s="30">
        <f t="shared" si="44"/>
        <v>129</v>
      </c>
      <c r="Q199" s="30">
        <v>65.2</v>
      </c>
      <c r="R199" s="1"/>
      <c r="S199" s="1"/>
      <c r="T199" s="1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7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7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7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7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7"/>
      <c r="EY199" s="6"/>
      <c r="EZ199" s="6"/>
    </row>
    <row r="200" spans="1:156" s="2" customFormat="1" ht="17.100000000000001" customHeight="1">
      <c r="A200" s="11" t="s">
        <v>182</v>
      </c>
      <c r="B200" s="4">
        <v>1</v>
      </c>
      <c r="C200" s="4">
        <v>10</v>
      </c>
      <c r="D200" s="36">
        <f t="shared" si="39"/>
        <v>1</v>
      </c>
      <c r="E200" s="63">
        <v>1528</v>
      </c>
      <c r="F200" s="30">
        <f t="shared" si="40"/>
        <v>138.9</v>
      </c>
      <c r="G200" s="30">
        <f t="shared" si="41"/>
        <v>138.9</v>
      </c>
      <c r="H200" s="30">
        <f t="shared" si="45"/>
        <v>0</v>
      </c>
      <c r="I200" s="30">
        <v>26.2</v>
      </c>
      <c r="J200" s="30">
        <f t="shared" si="42"/>
        <v>165.1</v>
      </c>
      <c r="K200" s="58"/>
      <c r="L200" s="58"/>
      <c r="M200" s="59"/>
      <c r="N200" s="59"/>
      <c r="O200" s="30">
        <f t="shared" si="43"/>
        <v>165.1</v>
      </c>
      <c r="P200" s="30">
        <f t="shared" si="44"/>
        <v>109.7</v>
      </c>
      <c r="Q200" s="30">
        <v>55.4</v>
      </c>
      <c r="R200" s="1"/>
      <c r="S200" s="1"/>
      <c r="T200" s="1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7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7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7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7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7"/>
      <c r="EY200" s="6"/>
      <c r="EZ200" s="6"/>
    </row>
    <row r="201" spans="1:156" s="2" customFormat="1" ht="17.100000000000001" customHeight="1">
      <c r="A201" s="11" t="s">
        <v>183</v>
      </c>
      <c r="B201" s="4">
        <v>1</v>
      </c>
      <c r="C201" s="4">
        <v>10</v>
      </c>
      <c r="D201" s="36">
        <f t="shared" si="39"/>
        <v>1</v>
      </c>
      <c r="E201" s="63">
        <v>1410</v>
      </c>
      <c r="F201" s="30">
        <f t="shared" si="40"/>
        <v>128.19999999999999</v>
      </c>
      <c r="G201" s="30">
        <f t="shared" si="41"/>
        <v>128.19999999999999</v>
      </c>
      <c r="H201" s="30">
        <f t="shared" si="45"/>
        <v>0</v>
      </c>
      <c r="I201" s="30">
        <v>24.3</v>
      </c>
      <c r="J201" s="30">
        <f t="shared" si="42"/>
        <v>152.5</v>
      </c>
      <c r="K201" s="58"/>
      <c r="L201" s="58"/>
      <c r="M201" s="59"/>
      <c r="N201" s="59"/>
      <c r="O201" s="30">
        <f t="shared" si="43"/>
        <v>152.5</v>
      </c>
      <c r="P201" s="30">
        <f t="shared" si="44"/>
        <v>101.3</v>
      </c>
      <c r="Q201" s="30">
        <v>51.2</v>
      </c>
      <c r="R201" s="1"/>
      <c r="S201" s="1"/>
      <c r="T201" s="1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7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7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7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7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7"/>
      <c r="EY201" s="6"/>
      <c r="EZ201" s="6"/>
    </row>
    <row r="202" spans="1:156" s="2" customFormat="1" ht="17.100000000000001" customHeight="1">
      <c r="A202" s="11" t="s">
        <v>184</v>
      </c>
      <c r="B202" s="4">
        <v>1</v>
      </c>
      <c r="C202" s="4">
        <v>10</v>
      </c>
      <c r="D202" s="36">
        <f t="shared" si="39"/>
        <v>1</v>
      </c>
      <c r="E202" s="63">
        <v>1266</v>
      </c>
      <c r="F202" s="30">
        <f t="shared" si="40"/>
        <v>115.1</v>
      </c>
      <c r="G202" s="30">
        <f t="shared" si="41"/>
        <v>115.1</v>
      </c>
      <c r="H202" s="30">
        <f t="shared" si="45"/>
        <v>0</v>
      </c>
      <c r="I202" s="30">
        <v>21.7</v>
      </c>
      <c r="J202" s="30">
        <f t="shared" si="42"/>
        <v>136.80000000000001</v>
      </c>
      <c r="K202" s="58"/>
      <c r="L202" s="58"/>
      <c r="M202" s="59"/>
      <c r="N202" s="59"/>
      <c r="O202" s="30">
        <f t="shared" si="43"/>
        <v>136.80000000000001</v>
      </c>
      <c r="P202" s="30">
        <f t="shared" si="44"/>
        <v>90.9</v>
      </c>
      <c r="Q202" s="30">
        <v>45.9</v>
      </c>
      <c r="R202" s="1"/>
      <c r="S202" s="1"/>
      <c r="T202" s="1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7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7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7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7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7"/>
      <c r="EY202" s="6"/>
      <c r="EZ202" s="6"/>
    </row>
    <row r="203" spans="1:156" s="2" customFormat="1" ht="17.100000000000001" customHeight="1">
      <c r="A203" s="11" t="s">
        <v>185</v>
      </c>
      <c r="B203" s="4">
        <v>1</v>
      </c>
      <c r="C203" s="4">
        <v>10</v>
      </c>
      <c r="D203" s="36">
        <f t="shared" si="39"/>
        <v>1</v>
      </c>
      <c r="E203" s="63">
        <v>1532</v>
      </c>
      <c r="F203" s="30">
        <f t="shared" si="40"/>
        <v>139.30000000000001</v>
      </c>
      <c r="G203" s="30">
        <f t="shared" si="41"/>
        <v>139.30000000000001</v>
      </c>
      <c r="H203" s="30">
        <f t="shared" si="45"/>
        <v>0</v>
      </c>
      <c r="I203" s="30">
        <v>26.3</v>
      </c>
      <c r="J203" s="30">
        <f t="shared" si="42"/>
        <v>165.6</v>
      </c>
      <c r="K203" s="58"/>
      <c r="L203" s="58"/>
      <c r="M203" s="59"/>
      <c r="N203" s="59"/>
      <c r="O203" s="30">
        <f t="shared" si="43"/>
        <v>165.6</v>
      </c>
      <c r="P203" s="30">
        <f t="shared" si="44"/>
        <v>110</v>
      </c>
      <c r="Q203" s="30">
        <v>55.6</v>
      </c>
      <c r="R203" s="1"/>
      <c r="S203" s="1"/>
      <c r="T203" s="1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7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7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7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7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7"/>
      <c r="EY203" s="6"/>
      <c r="EZ203" s="6"/>
    </row>
    <row r="204" spans="1:156" s="2" customFormat="1" ht="17.100000000000001" customHeight="1">
      <c r="A204" s="15" t="s">
        <v>186</v>
      </c>
      <c r="B204" s="8"/>
      <c r="C204" s="8"/>
      <c r="D204" s="36"/>
      <c r="E204" s="64"/>
      <c r="F204" s="30"/>
      <c r="G204" s="30"/>
      <c r="H204" s="30"/>
      <c r="I204" s="30"/>
      <c r="J204" s="30"/>
      <c r="K204" s="8"/>
      <c r="L204" s="8"/>
      <c r="M204" s="8"/>
      <c r="N204" s="8"/>
      <c r="O204" s="30"/>
      <c r="P204" s="30"/>
      <c r="Q204" s="30"/>
      <c r="R204" s="1"/>
      <c r="S204" s="1"/>
      <c r="T204" s="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7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7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7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7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7"/>
      <c r="EY204" s="6"/>
      <c r="EZ204" s="6"/>
    </row>
    <row r="205" spans="1:156" s="2" customFormat="1" ht="17.100000000000001" customHeight="1">
      <c r="A205" s="11" t="s">
        <v>187</v>
      </c>
      <c r="B205" s="4">
        <v>1</v>
      </c>
      <c r="C205" s="4">
        <v>10</v>
      </c>
      <c r="D205" s="36">
        <f t="shared" si="39"/>
        <v>1</v>
      </c>
      <c r="E205" s="63">
        <v>1788</v>
      </c>
      <c r="F205" s="30">
        <f t="shared" si="40"/>
        <v>162.5</v>
      </c>
      <c r="G205" s="30">
        <f t="shared" si="41"/>
        <v>162.5</v>
      </c>
      <c r="H205" s="30">
        <f t="shared" ref="H205:H216" si="46">G205-F205</f>
        <v>0</v>
      </c>
      <c r="I205" s="30">
        <v>15.1</v>
      </c>
      <c r="J205" s="30">
        <f t="shared" si="42"/>
        <v>177.6</v>
      </c>
      <c r="K205" s="58"/>
      <c r="L205" s="58"/>
      <c r="M205" s="59"/>
      <c r="N205" s="59"/>
      <c r="O205" s="30">
        <f t="shared" si="43"/>
        <v>177.6</v>
      </c>
      <c r="P205" s="30">
        <f t="shared" si="44"/>
        <v>177.6</v>
      </c>
      <c r="Q205" s="30"/>
      <c r="R205" s="1"/>
      <c r="S205" s="1"/>
      <c r="T205" s="1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7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7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7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7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7"/>
      <c r="EY205" s="6"/>
      <c r="EZ205" s="6"/>
    </row>
    <row r="206" spans="1:156" s="2" customFormat="1" ht="17.100000000000001" customHeight="1">
      <c r="A206" s="11" t="s">
        <v>188</v>
      </c>
      <c r="B206" s="4">
        <v>1</v>
      </c>
      <c r="C206" s="4">
        <v>10</v>
      </c>
      <c r="D206" s="36">
        <f t="shared" si="39"/>
        <v>1</v>
      </c>
      <c r="E206" s="63">
        <v>1844</v>
      </c>
      <c r="F206" s="30">
        <f t="shared" si="40"/>
        <v>167.6</v>
      </c>
      <c r="G206" s="30">
        <f t="shared" si="41"/>
        <v>167.6</v>
      </c>
      <c r="H206" s="30">
        <f t="shared" si="46"/>
        <v>0</v>
      </c>
      <c r="I206" s="30">
        <v>15.6</v>
      </c>
      <c r="J206" s="30">
        <f t="shared" si="42"/>
        <v>183.2</v>
      </c>
      <c r="K206" s="58"/>
      <c r="L206" s="58"/>
      <c r="M206" s="59"/>
      <c r="N206" s="59"/>
      <c r="O206" s="30">
        <f t="shared" si="43"/>
        <v>183.2</v>
      </c>
      <c r="P206" s="30">
        <f t="shared" si="44"/>
        <v>183.2</v>
      </c>
      <c r="Q206" s="30"/>
      <c r="R206" s="1"/>
      <c r="S206" s="1"/>
      <c r="T206" s="1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7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7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7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7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7"/>
      <c r="EY206" s="6"/>
      <c r="EZ206" s="6"/>
    </row>
    <row r="207" spans="1:156" s="2" customFormat="1" ht="17.100000000000001" customHeight="1">
      <c r="A207" s="11" t="s">
        <v>189</v>
      </c>
      <c r="B207" s="4">
        <v>1</v>
      </c>
      <c r="C207" s="4">
        <v>10</v>
      </c>
      <c r="D207" s="36">
        <f t="shared" si="39"/>
        <v>1</v>
      </c>
      <c r="E207" s="63">
        <v>3236</v>
      </c>
      <c r="F207" s="30">
        <f t="shared" si="40"/>
        <v>294.2</v>
      </c>
      <c r="G207" s="30">
        <f t="shared" si="41"/>
        <v>294.2</v>
      </c>
      <c r="H207" s="30">
        <f t="shared" si="46"/>
        <v>0</v>
      </c>
      <c r="I207" s="30">
        <v>27.4</v>
      </c>
      <c r="J207" s="30">
        <f t="shared" si="42"/>
        <v>321.60000000000002</v>
      </c>
      <c r="K207" s="58"/>
      <c r="L207" s="58"/>
      <c r="M207" s="59"/>
      <c r="N207" s="59"/>
      <c r="O207" s="30">
        <f t="shared" si="43"/>
        <v>321.60000000000002</v>
      </c>
      <c r="P207" s="30">
        <f t="shared" si="44"/>
        <v>321.60000000000002</v>
      </c>
      <c r="Q207" s="30"/>
      <c r="R207" s="1"/>
      <c r="S207" s="1"/>
      <c r="T207" s="1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7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7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7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7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7"/>
      <c r="EY207" s="6"/>
      <c r="EZ207" s="6"/>
    </row>
    <row r="208" spans="1:156" s="2" customFormat="1" ht="17.100000000000001" customHeight="1">
      <c r="A208" s="11" t="s">
        <v>190</v>
      </c>
      <c r="B208" s="4">
        <v>1</v>
      </c>
      <c r="C208" s="4">
        <v>10</v>
      </c>
      <c r="D208" s="36">
        <f t="shared" si="39"/>
        <v>1</v>
      </c>
      <c r="E208" s="63">
        <v>1786</v>
      </c>
      <c r="F208" s="30">
        <f t="shared" si="40"/>
        <v>162.4</v>
      </c>
      <c r="G208" s="30">
        <f t="shared" si="41"/>
        <v>162.4</v>
      </c>
      <c r="H208" s="30">
        <f t="shared" si="46"/>
        <v>0</v>
      </c>
      <c r="I208" s="30">
        <v>15.1</v>
      </c>
      <c r="J208" s="30">
        <f t="shared" si="42"/>
        <v>177.5</v>
      </c>
      <c r="K208" s="58"/>
      <c r="L208" s="58"/>
      <c r="M208" s="59"/>
      <c r="N208" s="59"/>
      <c r="O208" s="30">
        <f t="shared" si="43"/>
        <v>177.5</v>
      </c>
      <c r="P208" s="30">
        <f t="shared" si="44"/>
        <v>177.5</v>
      </c>
      <c r="Q208" s="30"/>
      <c r="R208" s="1"/>
      <c r="S208" s="1"/>
      <c r="T208" s="1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7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7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7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7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7"/>
      <c r="EY208" s="6"/>
      <c r="EZ208" s="6"/>
    </row>
    <row r="209" spans="1:156" s="2" customFormat="1" ht="17.100000000000001" customHeight="1">
      <c r="A209" s="11" t="s">
        <v>191</v>
      </c>
      <c r="B209" s="4">
        <v>1</v>
      </c>
      <c r="C209" s="4">
        <v>10</v>
      </c>
      <c r="D209" s="36">
        <f t="shared" si="39"/>
        <v>1</v>
      </c>
      <c r="E209" s="63">
        <v>1832</v>
      </c>
      <c r="F209" s="30">
        <f t="shared" si="40"/>
        <v>166.5</v>
      </c>
      <c r="G209" s="30">
        <f t="shared" si="41"/>
        <v>166.5</v>
      </c>
      <c r="H209" s="30">
        <f t="shared" si="46"/>
        <v>0</v>
      </c>
      <c r="I209" s="30">
        <v>15.5</v>
      </c>
      <c r="J209" s="30">
        <f t="shared" si="42"/>
        <v>182</v>
      </c>
      <c r="K209" s="58"/>
      <c r="L209" s="58"/>
      <c r="M209" s="59"/>
      <c r="N209" s="59"/>
      <c r="O209" s="30">
        <f t="shared" si="43"/>
        <v>182</v>
      </c>
      <c r="P209" s="30">
        <f t="shared" si="44"/>
        <v>182</v>
      </c>
      <c r="Q209" s="30"/>
      <c r="R209" s="1"/>
      <c r="S209" s="1"/>
      <c r="T209" s="1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7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7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7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7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7"/>
      <c r="EY209" s="6"/>
      <c r="EZ209" s="6"/>
    </row>
    <row r="210" spans="1:156" s="2" customFormat="1" ht="17.100000000000001" customHeight="1">
      <c r="A210" s="11" t="s">
        <v>192</v>
      </c>
      <c r="B210" s="4">
        <v>1</v>
      </c>
      <c r="C210" s="4">
        <v>10</v>
      </c>
      <c r="D210" s="36">
        <f t="shared" si="39"/>
        <v>1</v>
      </c>
      <c r="E210" s="63">
        <v>3980</v>
      </c>
      <c r="F210" s="30">
        <f t="shared" si="40"/>
        <v>361.8</v>
      </c>
      <c r="G210" s="30">
        <f t="shared" si="41"/>
        <v>361.8</v>
      </c>
      <c r="H210" s="30">
        <f t="shared" si="46"/>
        <v>0</v>
      </c>
      <c r="I210" s="30">
        <v>33.6</v>
      </c>
      <c r="J210" s="30">
        <f t="shared" si="42"/>
        <v>395.4</v>
      </c>
      <c r="K210" s="58"/>
      <c r="L210" s="58"/>
      <c r="M210" s="59"/>
      <c r="N210" s="59"/>
      <c r="O210" s="30">
        <f t="shared" si="43"/>
        <v>395.4</v>
      </c>
      <c r="P210" s="30">
        <f t="shared" si="44"/>
        <v>395.4</v>
      </c>
      <c r="Q210" s="30"/>
      <c r="R210" s="1"/>
      <c r="S210" s="1"/>
      <c r="T210" s="1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7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7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7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7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7"/>
      <c r="EY210" s="6"/>
      <c r="EZ210" s="6"/>
    </row>
    <row r="211" spans="1:156" s="2" customFormat="1" ht="17.100000000000001" customHeight="1">
      <c r="A211" s="11" t="s">
        <v>193</v>
      </c>
      <c r="B211" s="4">
        <v>1</v>
      </c>
      <c r="C211" s="4">
        <v>10</v>
      </c>
      <c r="D211" s="36">
        <f t="shared" si="39"/>
        <v>1</v>
      </c>
      <c r="E211" s="63">
        <v>3770</v>
      </c>
      <c r="F211" s="30">
        <f t="shared" si="40"/>
        <v>342.7</v>
      </c>
      <c r="G211" s="30">
        <f t="shared" si="41"/>
        <v>342.7</v>
      </c>
      <c r="H211" s="30">
        <f t="shared" si="46"/>
        <v>0</v>
      </c>
      <c r="I211" s="30">
        <v>31.9</v>
      </c>
      <c r="J211" s="30">
        <f t="shared" si="42"/>
        <v>374.6</v>
      </c>
      <c r="K211" s="58"/>
      <c r="L211" s="58"/>
      <c r="M211" s="59"/>
      <c r="N211" s="59"/>
      <c r="O211" s="30">
        <f t="shared" si="43"/>
        <v>374.6</v>
      </c>
      <c r="P211" s="30">
        <f t="shared" si="44"/>
        <v>374.6</v>
      </c>
      <c r="Q211" s="30"/>
      <c r="R211" s="1"/>
      <c r="S211" s="1"/>
      <c r="T211" s="1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7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7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7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7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7"/>
      <c r="EY211" s="6"/>
      <c r="EZ211" s="6"/>
    </row>
    <row r="212" spans="1:156" s="2" customFormat="1" ht="17.100000000000001" customHeight="1">
      <c r="A212" s="11" t="s">
        <v>194</v>
      </c>
      <c r="B212" s="4">
        <v>1</v>
      </c>
      <c r="C212" s="4">
        <v>10</v>
      </c>
      <c r="D212" s="36">
        <f t="shared" si="39"/>
        <v>1</v>
      </c>
      <c r="E212" s="63">
        <v>1897</v>
      </c>
      <c r="F212" s="30">
        <f t="shared" si="40"/>
        <v>172.5</v>
      </c>
      <c r="G212" s="30">
        <f t="shared" si="41"/>
        <v>172.5</v>
      </c>
      <c r="H212" s="30">
        <f t="shared" si="46"/>
        <v>0</v>
      </c>
      <c r="I212" s="30">
        <v>16</v>
      </c>
      <c r="J212" s="30">
        <f t="shared" si="42"/>
        <v>188.5</v>
      </c>
      <c r="K212" s="58"/>
      <c r="L212" s="58"/>
      <c r="M212" s="59"/>
      <c r="N212" s="59"/>
      <c r="O212" s="30">
        <f t="shared" si="43"/>
        <v>188.5</v>
      </c>
      <c r="P212" s="30">
        <f t="shared" si="44"/>
        <v>188.5</v>
      </c>
      <c r="Q212" s="30"/>
      <c r="R212" s="1"/>
      <c r="S212" s="1"/>
      <c r="T212" s="1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7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7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7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7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7"/>
      <c r="EY212" s="6"/>
      <c r="EZ212" s="6"/>
    </row>
    <row r="213" spans="1:156" s="2" customFormat="1" ht="17.100000000000001" customHeight="1">
      <c r="A213" s="11" t="s">
        <v>195</v>
      </c>
      <c r="B213" s="4">
        <v>1</v>
      </c>
      <c r="C213" s="4">
        <v>10</v>
      </c>
      <c r="D213" s="36">
        <f t="shared" si="39"/>
        <v>1</v>
      </c>
      <c r="E213" s="63">
        <v>1764</v>
      </c>
      <c r="F213" s="30">
        <f t="shared" si="40"/>
        <v>160.4</v>
      </c>
      <c r="G213" s="30">
        <f t="shared" si="41"/>
        <v>160.4</v>
      </c>
      <c r="H213" s="30">
        <f t="shared" si="46"/>
        <v>0</v>
      </c>
      <c r="I213" s="30">
        <v>14.9</v>
      </c>
      <c r="J213" s="30">
        <f t="shared" si="42"/>
        <v>175.3</v>
      </c>
      <c r="K213" s="58"/>
      <c r="L213" s="58"/>
      <c r="M213" s="59"/>
      <c r="N213" s="59"/>
      <c r="O213" s="30">
        <f t="shared" si="43"/>
        <v>175.3</v>
      </c>
      <c r="P213" s="30">
        <f t="shared" si="44"/>
        <v>175.3</v>
      </c>
      <c r="Q213" s="30"/>
      <c r="R213" s="1"/>
      <c r="S213" s="1"/>
      <c r="T213" s="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7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7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7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7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7"/>
      <c r="EY213" s="6"/>
      <c r="EZ213" s="6"/>
    </row>
    <row r="214" spans="1:156" s="2" customFormat="1" ht="17.100000000000001" customHeight="1">
      <c r="A214" s="11" t="s">
        <v>196</v>
      </c>
      <c r="B214" s="4">
        <v>1</v>
      </c>
      <c r="C214" s="4">
        <v>10</v>
      </c>
      <c r="D214" s="36">
        <f t="shared" si="39"/>
        <v>1</v>
      </c>
      <c r="E214" s="63">
        <v>3383</v>
      </c>
      <c r="F214" s="30">
        <f t="shared" si="40"/>
        <v>307.5</v>
      </c>
      <c r="G214" s="30">
        <f t="shared" si="41"/>
        <v>307.5</v>
      </c>
      <c r="H214" s="30">
        <f t="shared" si="46"/>
        <v>0</v>
      </c>
      <c r="I214" s="30">
        <v>28.6</v>
      </c>
      <c r="J214" s="30">
        <f t="shared" si="42"/>
        <v>336.1</v>
      </c>
      <c r="K214" s="58"/>
      <c r="L214" s="58"/>
      <c r="M214" s="59"/>
      <c r="N214" s="59"/>
      <c r="O214" s="30">
        <f t="shared" si="43"/>
        <v>336.1</v>
      </c>
      <c r="P214" s="30">
        <f t="shared" si="44"/>
        <v>336.1</v>
      </c>
      <c r="Q214" s="30"/>
      <c r="R214" s="1"/>
      <c r="S214" s="1"/>
      <c r="T214" s="1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7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7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7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7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7"/>
      <c r="EY214" s="6"/>
      <c r="EZ214" s="6"/>
    </row>
    <row r="215" spans="1:156" s="2" customFormat="1" ht="17.100000000000001" customHeight="1">
      <c r="A215" s="11" t="s">
        <v>197</v>
      </c>
      <c r="B215" s="4">
        <v>1</v>
      </c>
      <c r="C215" s="4">
        <v>10</v>
      </c>
      <c r="D215" s="36">
        <f t="shared" si="39"/>
        <v>1</v>
      </c>
      <c r="E215" s="63">
        <v>1908</v>
      </c>
      <c r="F215" s="30">
        <f t="shared" si="40"/>
        <v>173.5</v>
      </c>
      <c r="G215" s="30">
        <f t="shared" si="41"/>
        <v>173.5</v>
      </c>
      <c r="H215" s="30">
        <f t="shared" si="46"/>
        <v>0</v>
      </c>
      <c r="I215" s="30">
        <v>16.100000000000001</v>
      </c>
      <c r="J215" s="30">
        <f t="shared" si="42"/>
        <v>189.6</v>
      </c>
      <c r="K215" s="58"/>
      <c r="L215" s="58"/>
      <c r="M215" s="59"/>
      <c r="N215" s="59"/>
      <c r="O215" s="30">
        <f t="shared" si="43"/>
        <v>189.6</v>
      </c>
      <c r="P215" s="30">
        <f t="shared" si="44"/>
        <v>189.6</v>
      </c>
      <c r="Q215" s="30"/>
      <c r="R215" s="1"/>
      <c r="S215" s="1"/>
      <c r="T215" s="1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7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7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7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7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7"/>
      <c r="EY215" s="6"/>
      <c r="EZ215" s="6"/>
    </row>
    <row r="216" spans="1:156" s="2" customFormat="1" ht="17.100000000000001" customHeight="1">
      <c r="A216" s="11" t="s">
        <v>198</v>
      </c>
      <c r="B216" s="4">
        <v>1</v>
      </c>
      <c r="C216" s="4">
        <v>10</v>
      </c>
      <c r="D216" s="36">
        <f t="shared" si="39"/>
        <v>1</v>
      </c>
      <c r="E216" s="63">
        <v>1295</v>
      </c>
      <c r="F216" s="30">
        <f t="shared" si="40"/>
        <v>117.7</v>
      </c>
      <c r="G216" s="30">
        <f t="shared" si="41"/>
        <v>117.7</v>
      </c>
      <c r="H216" s="30">
        <f t="shared" si="46"/>
        <v>0</v>
      </c>
      <c r="I216" s="30">
        <v>10.9</v>
      </c>
      <c r="J216" s="30">
        <f t="shared" si="42"/>
        <v>128.6</v>
      </c>
      <c r="K216" s="58"/>
      <c r="L216" s="58"/>
      <c r="M216" s="59"/>
      <c r="N216" s="59"/>
      <c r="O216" s="30">
        <f t="shared" si="43"/>
        <v>128.6</v>
      </c>
      <c r="P216" s="30">
        <f t="shared" si="44"/>
        <v>128.6</v>
      </c>
      <c r="Q216" s="30"/>
      <c r="R216" s="1"/>
      <c r="S216" s="1"/>
      <c r="T216" s="1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7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7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7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7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7"/>
      <c r="EY216" s="6"/>
      <c r="EZ216" s="6"/>
    </row>
    <row r="217" spans="1:156" s="2" customFormat="1" ht="17.100000000000001" customHeight="1">
      <c r="A217" s="15" t="s">
        <v>199</v>
      </c>
      <c r="B217" s="8"/>
      <c r="C217" s="8"/>
      <c r="D217" s="36"/>
      <c r="E217" s="64"/>
      <c r="F217" s="30"/>
      <c r="G217" s="30"/>
      <c r="H217" s="30"/>
      <c r="I217" s="30"/>
      <c r="J217" s="30"/>
      <c r="K217" s="8"/>
      <c r="L217" s="8"/>
      <c r="M217" s="8"/>
      <c r="N217" s="8"/>
      <c r="O217" s="30"/>
      <c r="P217" s="30"/>
      <c r="Q217" s="30"/>
      <c r="R217" s="1"/>
      <c r="S217" s="1"/>
      <c r="T217" s="1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7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7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7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7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7"/>
      <c r="EY217" s="6"/>
      <c r="EZ217" s="6"/>
    </row>
    <row r="218" spans="1:156" s="2" customFormat="1" ht="16.7" customHeight="1">
      <c r="A218" s="37" t="s">
        <v>200</v>
      </c>
      <c r="B218" s="4">
        <v>1</v>
      </c>
      <c r="C218" s="4">
        <v>10</v>
      </c>
      <c r="D218" s="36">
        <f t="shared" si="39"/>
        <v>1</v>
      </c>
      <c r="E218" s="63">
        <v>330</v>
      </c>
      <c r="F218" s="30">
        <f t="shared" si="40"/>
        <v>30</v>
      </c>
      <c r="G218" s="30">
        <f t="shared" si="41"/>
        <v>30</v>
      </c>
      <c r="H218" s="30">
        <f t="shared" ref="H218:H230" si="47">G218-F218</f>
        <v>0</v>
      </c>
      <c r="I218" s="30">
        <v>21.3</v>
      </c>
      <c r="J218" s="30">
        <f t="shared" si="42"/>
        <v>51.3</v>
      </c>
      <c r="K218" s="58"/>
      <c r="L218" s="58"/>
      <c r="M218" s="59"/>
      <c r="N218" s="59"/>
      <c r="O218" s="30">
        <f t="shared" si="43"/>
        <v>51.3</v>
      </c>
      <c r="P218" s="30">
        <f t="shared" si="44"/>
        <v>51.3</v>
      </c>
      <c r="Q218" s="30"/>
      <c r="R218" s="1"/>
      <c r="S218" s="1"/>
      <c r="T218" s="1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7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7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7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7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7"/>
      <c r="EY218" s="6"/>
      <c r="EZ218" s="6"/>
    </row>
    <row r="219" spans="1:156" s="2" customFormat="1" ht="17.100000000000001" customHeight="1">
      <c r="A219" s="37" t="s">
        <v>201</v>
      </c>
      <c r="B219" s="4">
        <v>1</v>
      </c>
      <c r="C219" s="4">
        <v>10</v>
      </c>
      <c r="D219" s="36">
        <f t="shared" si="39"/>
        <v>1</v>
      </c>
      <c r="E219" s="63">
        <v>2112</v>
      </c>
      <c r="F219" s="30">
        <f t="shared" si="40"/>
        <v>192</v>
      </c>
      <c r="G219" s="30">
        <f t="shared" si="41"/>
        <v>192</v>
      </c>
      <c r="H219" s="30">
        <f t="shared" si="47"/>
        <v>0</v>
      </c>
      <c r="I219" s="30">
        <v>136.4</v>
      </c>
      <c r="J219" s="30">
        <f t="shared" si="42"/>
        <v>328.4</v>
      </c>
      <c r="K219" s="58"/>
      <c r="L219" s="58"/>
      <c r="M219" s="59"/>
      <c r="N219" s="59"/>
      <c r="O219" s="30">
        <f t="shared" si="43"/>
        <v>328.4</v>
      </c>
      <c r="P219" s="30">
        <f t="shared" si="44"/>
        <v>328.4</v>
      </c>
      <c r="Q219" s="30"/>
      <c r="R219" s="1"/>
      <c r="S219" s="1"/>
      <c r="T219" s="1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7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7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7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7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7"/>
      <c r="EY219" s="6"/>
      <c r="EZ219" s="6"/>
    </row>
    <row r="220" spans="1:156" s="2" customFormat="1" ht="17.100000000000001" customHeight="1">
      <c r="A220" s="37" t="s">
        <v>202</v>
      </c>
      <c r="B220" s="4">
        <v>1</v>
      </c>
      <c r="C220" s="4">
        <v>10</v>
      </c>
      <c r="D220" s="36">
        <f t="shared" si="39"/>
        <v>1</v>
      </c>
      <c r="E220" s="63">
        <v>22</v>
      </c>
      <c r="F220" s="30">
        <f t="shared" si="40"/>
        <v>2</v>
      </c>
      <c r="G220" s="30">
        <f t="shared" si="41"/>
        <v>2</v>
      </c>
      <c r="H220" s="30">
        <f t="shared" si="47"/>
        <v>0</v>
      </c>
      <c r="I220" s="30">
        <v>1.5</v>
      </c>
      <c r="J220" s="30">
        <f t="shared" si="42"/>
        <v>3.5</v>
      </c>
      <c r="K220" s="58"/>
      <c r="L220" s="58"/>
      <c r="M220" s="59"/>
      <c r="N220" s="59"/>
      <c r="O220" s="30">
        <f t="shared" si="43"/>
        <v>3.5</v>
      </c>
      <c r="P220" s="30">
        <f t="shared" si="44"/>
        <v>3.5</v>
      </c>
      <c r="Q220" s="30"/>
      <c r="R220" s="1"/>
      <c r="S220" s="1"/>
      <c r="T220" s="1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7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7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7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7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7"/>
      <c r="EY220" s="6"/>
      <c r="EZ220" s="6"/>
    </row>
    <row r="221" spans="1:156" s="2" customFormat="1" ht="17.100000000000001" customHeight="1">
      <c r="A221" s="37" t="s">
        <v>203</v>
      </c>
      <c r="B221" s="4">
        <v>1</v>
      </c>
      <c r="C221" s="4">
        <v>10</v>
      </c>
      <c r="D221" s="36">
        <f t="shared" si="39"/>
        <v>1</v>
      </c>
      <c r="E221" s="63">
        <v>1429</v>
      </c>
      <c r="F221" s="30">
        <f t="shared" si="40"/>
        <v>129.9</v>
      </c>
      <c r="G221" s="30">
        <f t="shared" si="41"/>
        <v>129.9</v>
      </c>
      <c r="H221" s="30">
        <f t="shared" si="47"/>
        <v>0</v>
      </c>
      <c r="I221" s="30">
        <v>92.2</v>
      </c>
      <c r="J221" s="30">
        <f t="shared" si="42"/>
        <v>222.1</v>
      </c>
      <c r="K221" s="58"/>
      <c r="L221" s="58"/>
      <c r="M221" s="59"/>
      <c r="N221" s="59"/>
      <c r="O221" s="30">
        <f t="shared" si="43"/>
        <v>222.1</v>
      </c>
      <c r="P221" s="30">
        <f t="shared" si="44"/>
        <v>222.1</v>
      </c>
      <c r="Q221" s="30"/>
      <c r="R221" s="1"/>
      <c r="S221" s="1"/>
      <c r="T221" s="1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7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7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7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7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7"/>
      <c r="EY221" s="6"/>
      <c r="EZ221" s="6"/>
    </row>
    <row r="222" spans="1:156" s="2" customFormat="1" ht="17.100000000000001" customHeight="1">
      <c r="A222" s="37" t="s">
        <v>204</v>
      </c>
      <c r="B222" s="4">
        <v>1</v>
      </c>
      <c r="C222" s="4">
        <v>10</v>
      </c>
      <c r="D222" s="36">
        <f t="shared" si="39"/>
        <v>1</v>
      </c>
      <c r="E222" s="63">
        <v>3133</v>
      </c>
      <c r="F222" s="30">
        <f t="shared" si="40"/>
        <v>284.8</v>
      </c>
      <c r="G222" s="30">
        <f t="shared" si="41"/>
        <v>284.8</v>
      </c>
      <c r="H222" s="30">
        <f t="shared" si="47"/>
        <v>0</v>
      </c>
      <c r="I222" s="30">
        <v>202.3</v>
      </c>
      <c r="J222" s="30">
        <f t="shared" si="42"/>
        <v>487.1</v>
      </c>
      <c r="K222" s="58"/>
      <c r="L222" s="58"/>
      <c r="M222" s="59"/>
      <c r="N222" s="59"/>
      <c r="O222" s="30">
        <f t="shared" si="43"/>
        <v>487.1</v>
      </c>
      <c r="P222" s="30">
        <f t="shared" si="44"/>
        <v>487.1</v>
      </c>
      <c r="Q222" s="30"/>
      <c r="R222" s="1"/>
      <c r="S222" s="1"/>
      <c r="T222" s="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7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7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7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7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7"/>
      <c r="EY222" s="6"/>
      <c r="EZ222" s="6"/>
    </row>
    <row r="223" spans="1:156" s="2" customFormat="1" ht="17.100000000000001" customHeight="1">
      <c r="A223" s="37" t="s">
        <v>205</v>
      </c>
      <c r="B223" s="4">
        <v>1</v>
      </c>
      <c r="C223" s="4">
        <v>10</v>
      </c>
      <c r="D223" s="36">
        <f t="shared" si="39"/>
        <v>1</v>
      </c>
      <c r="E223" s="63">
        <v>2244</v>
      </c>
      <c r="F223" s="30">
        <f t="shared" si="40"/>
        <v>204</v>
      </c>
      <c r="G223" s="30">
        <f t="shared" si="41"/>
        <v>204</v>
      </c>
      <c r="H223" s="30">
        <f t="shared" si="47"/>
        <v>0</v>
      </c>
      <c r="I223" s="30">
        <v>144.9</v>
      </c>
      <c r="J223" s="30">
        <f t="shared" si="42"/>
        <v>348.9</v>
      </c>
      <c r="K223" s="58"/>
      <c r="L223" s="58"/>
      <c r="M223" s="59"/>
      <c r="N223" s="59"/>
      <c r="O223" s="30">
        <f t="shared" si="43"/>
        <v>348.9</v>
      </c>
      <c r="P223" s="30">
        <f t="shared" si="44"/>
        <v>348.9</v>
      </c>
      <c r="Q223" s="30"/>
      <c r="R223" s="1"/>
      <c r="S223" s="1"/>
      <c r="T223" s="1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7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7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7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7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7"/>
      <c r="EY223" s="6"/>
      <c r="EZ223" s="6"/>
    </row>
    <row r="224" spans="1:156" s="2" customFormat="1" ht="17.100000000000001" customHeight="1">
      <c r="A224" s="37" t="s">
        <v>206</v>
      </c>
      <c r="B224" s="4">
        <v>1</v>
      </c>
      <c r="C224" s="4">
        <v>10</v>
      </c>
      <c r="D224" s="36">
        <f t="shared" si="39"/>
        <v>1</v>
      </c>
      <c r="E224" s="63">
        <v>64</v>
      </c>
      <c r="F224" s="30">
        <f t="shared" si="40"/>
        <v>5.8</v>
      </c>
      <c r="G224" s="30">
        <f t="shared" si="41"/>
        <v>5.8</v>
      </c>
      <c r="H224" s="30">
        <f t="shared" si="47"/>
        <v>0</v>
      </c>
      <c r="I224" s="30">
        <v>4.0999999999999996</v>
      </c>
      <c r="J224" s="30">
        <f t="shared" si="42"/>
        <v>9.9</v>
      </c>
      <c r="K224" s="58"/>
      <c r="L224" s="58"/>
      <c r="M224" s="59"/>
      <c r="N224" s="59"/>
      <c r="O224" s="30">
        <f t="shared" si="43"/>
        <v>9.9</v>
      </c>
      <c r="P224" s="30">
        <f t="shared" si="44"/>
        <v>9.9</v>
      </c>
      <c r="Q224" s="30"/>
      <c r="R224" s="1"/>
      <c r="S224" s="1"/>
      <c r="T224" s="1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7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7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7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7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7"/>
      <c r="EY224" s="6"/>
      <c r="EZ224" s="6"/>
    </row>
    <row r="225" spans="1:156" s="2" customFormat="1" ht="17.100000000000001" customHeight="1">
      <c r="A225" s="37" t="s">
        <v>207</v>
      </c>
      <c r="B225" s="4">
        <v>1</v>
      </c>
      <c r="C225" s="4">
        <v>10</v>
      </c>
      <c r="D225" s="36">
        <f t="shared" si="39"/>
        <v>1</v>
      </c>
      <c r="E225" s="63">
        <v>2386</v>
      </c>
      <c r="F225" s="30">
        <f t="shared" si="40"/>
        <v>216.9</v>
      </c>
      <c r="G225" s="30">
        <f t="shared" si="41"/>
        <v>216.9</v>
      </c>
      <c r="H225" s="30">
        <f t="shared" si="47"/>
        <v>0</v>
      </c>
      <c r="I225" s="30">
        <v>154.1</v>
      </c>
      <c r="J225" s="30">
        <f t="shared" si="42"/>
        <v>371</v>
      </c>
      <c r="K225" s="58"/>
      <c r="L225" s="58"/>
      <c r="M225" s="59"/>
      <c r="N225" s="59"/>
      <c r="O225" s="30">
        <f t="shared" si="43"/>
        <v>371</v>
      </c>
      <c r="P225" s="30">
        <f t="shared" si="44"/>
        <v>371</v>
      </c>
      <c r="Q225" s="30"/>
      <c r="R225" s="1"/>
      <c r="S225" s="1"/>
      <c r="T225" s="1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7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7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7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7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7"/>
      <c r="EY225" s="6"/>
      <c r="EZ225" s="6"/>
    </row>
    <row r="226" spans="1:156" s="2" customFormat="1" ht="17.100000000000001" customHeight="1">
      <c r="A226" s="37" t="s">
        <v>208</v>
      </c>
      <c r="B226" s="4">
        <v>1</v>
      </c>
      <c r="C226" s="4">
        <v>10</v>
      </c>
      <c r="D226" s="36">
        <f t="shared" si="39"/>
        <v>1</v>
      </c>
      <c r="E226" s="63">
        <v>238</v>
      </c>
      <c r="F226" s="30">
        <f t="shared" si="40"/>
        <v>21.6</v>
      </c>
      <c r="G226" s="30">
        <f t="shared" si="41"/>
        <v>21.6</v>
      </c>
      <c r="H226" s="30">
        <f t="shared" si="47"/>
        <v>0</v>
      </c>
      <c r="I226" s="30">
        <v>15.4</v>
      </c>
      <c r="J226" s="30">
        <f t="shared" si="42"/>
        <v>37</v>
      </c>
      <c r="K226" s="58"/>
      <c r="L226" s="58"/>
      <c r="M226" s="59"/>
      <c r="N226" s="59"/>
      <c r="O226" s="30">
        <f t="shared" si="43"/>
        <v>37</v>
      </c>
      <c r="P226" s="30">
        <f t="shared" si="44"/>
        <v>37</v>
      </c>
      <c r="Q226" s="30"/>
      <c r="R226" s="1"/>
      <c r="S226" s="1"/>
      <c r="T226" s="1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7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7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7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7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7"/>
      <c r="EY226" s="6"/>
      <c r="EZ226" s="6"/>
    </row>
    <row r="227" spans="1:156" s="2" customFormat="1" ht="17.100000000000001" customHeight="1">
      <c r="A227" s="37" t="s">
        <v>209</v>
      </c>
      <c r="B227" s="4">
        <v>1</v>
      </c>
      <c r="C227" s="4">
        <v>10</v>
      </c>
      <c r="D227" s="36">
        <f t="shared" si="39"/>
        <v>1</v>
      </c>
      <c r="E227" s="63">
        <v>1064</v>
      </c>
      <c r="F227" s="30">
        <f t="shared" si="40"/>
        <v>96.7</v>
      </c>
      <c r="G227" s="30">
        <f t="shared" si="41"/>
        <v>96.7</v>
      </c>
      <c r="H227" s="30">
        <f t="shared" si="47"/>
        <v>0</v>
      </c>
      <c r="I227" s="30">
        <v>68.8</v>
      </c>
      <c r="J227" s="30">
        <f t="shared" si="42"/>
        <v>165.5</v>
      </c>
      <c r="K227" s="58"/>
      <c r="L227" s="58"/>
      <c r="M227" s="59"/>
      <c r="N227" s="59"/>
      <c r="O227" s="30">
        <f t="shared" si="43"/>
        <v>165.5</v>
      </c>
      <c r="P227" s="30">
        <f t="shared" si="44"/>
        <v>165.5</v>
      </c>
      <c r="Q227" s="30"/>
      <c r="R227" s="1"/>
      <c r="S227" s="1"/>
      <c r="T227" s="1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7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7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7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7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7"/>
      <c r="EY227" s="6"/>
      <c r="EZ227" s="6"/>
    </row>
    <row r="228" spans="1:156" s="2" customFormat="1" ht="17.100000000000001" customHeight="1">
      <c r="A228" s="37" t="s">
        <v>210</v>
      </c>
      <c r="B228" s="4">
        <v>1</v>
      </c>
      <c r="C228" s="4">
        <v>10</v>
      </c>
      <c r="D228" s="36">
        <f t="shared" si="39"/>
        <v>1</v>
      </c>
      <c r="E228" s="63">
        <v>2434</v>
      </c>
      <c r="F228" s="30">
        <f t="shared" si="40"/>
        <v>221.3</v>
      </c>
      <c r="G228" s="30">
        <f t="shared" si="41"/>
        <v>221.3</v>
      </c>
      <c r="H228" s="30">
        <f t="shared" si="47"/>
        <v>0</v>
      </c>
      <c r="I228" s="30">
        <v>157.19999999999999</v>
      </c>
      <c r="J228" s="30">
        <f t="shared" si="42"/>
        <v>378.5</v>
      </c>
      <c r="K228" s="58"/>
      <c r="L228" s="58"/>
      <c r="M228" s="59"/>
      <c r="N228" s="59"/>
      <c r="O228" s="30">
        <f t="shared" si="43"/>
        <v>378.5</v>
      </c>
      <c r="P228" s="30">
        <f t="shared" si="44"/>
        <v>378.5</v>
      </c>
      <c r="Q228" s="30"/>
      <c r="R228" s="1"/>
      <c r="S228" s="1"/>
      <c r="T228" s="1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7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7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7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7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7"/>
      <c r="EY228" s="6"/>
      <c r="EZ228" s="6"/>
    </row>
    <row r="229" spans="1:156" s="2" customFormat="1" ht="17.100000000000001" customHeight="1">
      <c r="A229" s="37" t="s">
        <v>211</v>
      </c>
      <c r="B229" s="4">
        <v>1</v>
      </c>
      <c r="C229" s="4">
        <v>10</v>
      </c>
      <c r="D229" s="36">
        <f t="shared" si="39"/>
        <v>1</v>
      </c>
      <c r="E229" s="63">
        <v>493</v>
      </c>
      <c r="F229" s="30">
        <f t="shared" si="40"/>
        <v>44.8</v>
      </c>
      <c r="G229" s="30">
        <f t="shared" si="41"/>
        <v>44.8</v>
      </c>
      <c r="H229" s="30">
        <f t="shared" si="47"/>
        <v>0</v>
      </c>
      <c r="I229" s="30">
        <v>31.9</v>
      </c>
      <c r="J229" s="30">
        <f t="shared" si="42"/>
        <v>76.7</v>
      </c>
      <c r="K229" s="58"/>
      <c r="L229" s="58"/>
      <c r="M229" s="59"/>
      <c r="N229" s="59"/>
      <c r="O229" s="30">
        <f t="shared" si="43"/>
        <v>76.7</v>
      </c>
      <c r="P229" s="30">
        <f t="shared" si="44"/>
        <v>76.7</v>
      </c>
      <c r="Q229" s="30"/>
      <c r="R229" s="1"/>
      <c r="S229" s="1"/>
      <c r="T229" s="1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7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7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7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7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7"/>
      <c r="EY229" s="6"/>
      <c r="EZ229" s="6"/>
    </row>
    <row r="230" spans="1:156" s="2" customFormat="1" ht="17.100000000000001" customHeight="1">
      <c r="A230" s="37" t="s">
        <v>212</v>
      </c>
      <c r="B230" s="4">
        <v>1</v>
      </c>
      <c r="C230" s="4">
        <v>10</v>
      </c>
      <c r="D230" s="36">
        <f t="shared" si="39"/>
        <v>1</v>
      </c>
      <c r="E230" s="63">
        <v>1127</v>
      </c>
      <c r="F230" s="30">
        <f t="shared" si="40"/>
        <v>102.5</v>
      </c>
      <c r="G230" s="30">
        <f t="shared" si="41"/>
        <v>102.5</v>
      </c>
      <c r="H230" s="30">
        <f t="shared" si="47"/>
        <v>0</v>
      </c>
      <c r="I230" s="30">
        <v>72.7</v>
      </c>
      <c r="J230" s="30">
        <f t="shared" si="42"/>
        <v>175.2</v>
      </c>
      <c r="K230" s="58"/>
      <c r="L230" s="58"/>
      <c r="M230" s="59"/>
      <c r="N230" s="59"/>
      <c r="O230" s="30">
        <f t="shared" si="43"/>
        <v>175.2</v>
      </c>
      <c r="P230" s="30">
        <f t="shared" si="44"/>
        <v>175.2</v>
      </c>
      <c r="Q230" s="30"/>
      <c r="R230" s="1"/>
      <c r="S230" s="1"/>
      <c r="T230" s="1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7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7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7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7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7"/>
      <c r="EY230" s="6"/>
      <c r="EZ230" s="6"/>
    </row>
    <row r="231" spans="1:156" s="2" customFormat="1" ht="16.5" customHeight="1">
      <c r="A231" s="15" t="s">
        <v>213</v>
      </c>
      <c r="B231" s="8"/>
      <c r="C231" s="8"/>
      <c r="D231" s="36"/>
      <c r="E231" s="64"/>
      <c r="F231" s="30"/>
      <c r="G231" s="30"/>
      <c r="H231" s="30"/>
      <c r="I231" s="30"/>
      <c r="J231" s="30"/>
      <c r="K231" s="8"/>
      <c r="L231" s="8"/>
      <c r="M231" s="8"/>
      <c r="N231" s="8"/>
      <c r="O231" s="30"/>
      <c r="P231" s="30"/>
      <c r="Q231" s="30"/>
      <c r="R231" s="1"/>
      <c r="S231" s="1"/>
      <c r="T231" s="1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7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7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7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7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7"/>
      <c r="EY231" s="6"/>
      <c r="EZ231" s="6"/>
    </row>
    <row r="232" spans="1:156" s="2" customFormat="1" ht="17.25" customHeight="1">
      <c r="A232" s="11" t="s">
        <v>214</v>
      </c>
      <c r="B232" s="4">
        <v>1</v>
      </c>
      <c r="C232" s="4">
        <v>10</v>
      </c>
      <c r="D232" s="36">
        <f t="shared" si="39"/>
        <v>1</v>
      </c>
      <c r="E232" s="63">
        <v>1460</v>
      </c>
      <c r="F232" s="30">
        <f t="shared" si="40"/>
        <v>132.69999999999999</v>
      </c>
      <c r="G232" s="30">
        <f t="shared" si="41"/>
        <v>132.69999999999999</v>
      </c>
      <c r="H232" s="30">
        <f t="shared" ref="H232:H240" si="48">G232-F232</f>
        <v>0</v>
      </c>
      <c r="I232" s="30">
        <v>74.7</v>
      </c>
      <c r="J232" s="30">
        <f t="shared" si="42"/>
        <v>207.4</v>
      </c>
      <c r="K232" s="58"/>
      <c r="L232" s="58"/>
      <c r="M232" s="59"/>
      <c r="N232" s="59"/>
      <c r="O232" s="30">
        <f t="shared" si="43"/>
        <v>207.4</v>
      </c>
      <c r="P232" s="30">
        <f t="shared" si="44"/>
        <v>207.4</v>
      </c>
      <c r="Q232" s="30"/>
      <c r="R232" s="1"/>
      <c r="S232" s="1"/>
      <c r="T232" s="1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7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7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7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7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7"/>
      <c r="EY232" s="6"/>
      <c r="EZ232" s="6"/>
    </row>
    <row r="233" spans="1:156" s="2" customFormat="1" ht="17.100000000000001" customHeight="1">
      <c r="A233" s="11" t="s">
        <v>143</v>
      </c>
      <c r="B233" s="4">
        <v>1</v>
      </c>
      <c r="C233" s="4">
        <v>10</v>
      </c>
      <c r="D233" s="36">
        <f t="shared" si="39"/>
        <v>1</v>
      </c>
      <c r="E233" s="63">
        <v>1087</v>
      </c>
      <c r="F233" s="30">
        <f t="shared" si="40"/>
        <v>98.8</v>
      </c>
      <c r="G233" s="30">
        <f t="shared" si="41"/>
        <v>98.8</v>
      </c>
      <c r="H233" s="30">
        <f t="shared" si="48"/>
        <v>0</v>
      </c>
      <c r="I233" s="30">
        <v>55.6</v>
      </c>
      <c r="J233" s="30">
        <f t="shared" si="42"/>
        <v>154.4</v>
      </c>
      <c r="K233" s="58"/>
      <c r="L233" s="58"/>
      <c r="M233" s="59"/>
      <c r="N233" s="59"/>
      <c r="O233" s="30">
        <f t="shared" si="43"/>
        <v>154.4</v>
      </c>
      <c r="P233" s="30">
        <f t="shared" si="44"/>
        <v>154.4</v>
      </c>
      <c r="Q233" s="30"/>
      <c r="R233" s="1"/>
      <c r="S233" s="1"/>
      <c r="T233" s="1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7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7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7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7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7"/>
      <c r="EY233" s="6"/>
      <c r="EZ233" s="6"/>
    </row>
    <row r="234" spans="1:156" s="2" customFormat="1" ht="17.100000000000001" customHeight="1">
      <c r="A234" s="11" t="s">
        <v>215</v>
      </c>
      <c r="B234" s="4">
        <v>1</v>
      </c>
      <c r="C234" s="4">
        <v>10</v>
      </c>
      <c r="D234" s="36">
        <f t="shared" si="39"/>
        <v>1</v>
      </c>
      <c r="E234" s="63">
        <v>1496</v>
      </c>
      <c r="F234" s="30">
        <f t="shared" si="40"/>
        <v>136</v>
      </c>
      <c r="G234" s="30">
        <f t="shared" si="41"/>
        <v>136</v>
      </c>
      <c r="H234" s="30">
        <f t="shared" si="48"/>
        <v>0</v>
      </c>
      <c r="I234" s="30">
        <v>76.5</v>
      </c>
      <c r="J234" s="30">
        <f t="shared" si="42"/>
        <v>212.5</v>
      </c>
      <c r="K234" s="58"/>
      <c r="L234" s="58"/>
      <c r="M234" s="59"/>
      <c r="N234" s="59"/>
      <c r="O234" s="30">
        <f t="shared" si="43"/>
        <v>212.5</v>
      </c>
      <c r="P234" s="30">
        <f t="shared" si="44"/>
        <v>212.5</v>
      </c>
      <c r="Q234" s="30"/>
      <c r="R234" s="1"/>
      <c r="S234" s="1"/>
      <c r="T234" s="1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7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7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7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7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7"/>
      <c r="EY234" s="6"/>
      <c r="EZ234" s="6"/>
    </row>
    <row r="235" spans="1:156" s="2" customFormat="1" ht="17.100000000000001" customHeight="1">
      <c r="A235" s="11" t="s">
        <v>216</v>
      </c>
      <c r="B235" s="4">
        <v>1</v>
      </c>
      <c r="C235" s="4">
        <v>10</v>
      </c>
      <c r="D235" s="36">
        <f t="shared" si="39"/>
        <v>1</v>
      </c>
      <c r="E235" s="63">
        <v>1313</v>
      </c>
      <c r="F235" s="30">
        <f t="shared" si="40"/>
        <v>119.4</v>
      </c>
      <c r="G235" s="30">
        <f t="shared" si="41"/>
        <v>119.4</v>
      </c>
      <c r="H235" s="30">
        <f t="shared" si="48"/>
        <v>0</v>
      </c>
      <c r="I235" s="30">
        <v>67.2</v>
      </c>
      <c r="J235" s="30">
        <f t="shared" si="42"/>
        <v>186.6</v>
      </c>
      <c r="K235" s="58"/>
      <c r="L235" s="58"/>
      <c r="M235" s="59"/>
      <c r="N235" s="59"/>
      <c r="O235" s="30">
        <f t="shared" si="43"/>
        <v>186.6</v>
      </c>
      <c r="P235" s="30">
        <f t="shared" si="44"/>
        <v>186.6</v>
      </c>
      <c r="Q235" s="30"/>
      <c r="R235" s="1"/>
      <c r="S235" s="1"/>
      <c r="T235" s="1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7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7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7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7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7"/>
      <c r="EY235" s="6"/>
      <c r="EZ235" s="6"/>
    </row>
    <row r="236" spans="1:156" s="2" customFormat="1" ht="17.100000000000001" customHeight="1">
      <c r="A236" s="37" t="s">
        <v>217</v>
      </c>
      <c r="B236" s="4">
        <v>1</v>
      </c>
      <c r="C236" s="4">
        <v>10</v>
      </c>
      <c r="D236" s="36">
        <f t="shared" si="39"/>
        <v>1</v>
      </c>
      <c r="E236" s="63">
        <v>587</v>
      </c>
      <c r="F236" s="30">
        <f t="shared" si="40"/>
        <v>53.4</v>
      </c>
      <c r="G236" s="30">
        <f t="shared" si="41"/>
        <v>53.4</v>
      </c>
      <c r="H236" s="30">
        <f t="shared" si="48"/>
        <v>0</v>
      </c>
      <c r="I236" s="30">
        <v>30.1</v>
      </c>
      <c r="J236" s="30">
        <f t="shared" si="42"/>
        <v>83.5</v>
      </c>
      <c r="K236" s="58"/>
      <c r="L236" s="58"/>
      <c r="M236" s="59"/>
      <c r="N236" s="59"/>
      <c r="O236" s="30">
        <f t="shared" si="43"/>
        <v>83.5</v>
      </c>
      <c r="P236" s="30">
        <f t="shared" si="44"/>
        <v>83.5</v>
      </c>
      <c r="Q236" s="30"/>
      <c r="R236" s="1"/>
      <c r="S236" s="1"/>
      <c r="T236" s="1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7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7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7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7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7"/>
      <c r="EY236" s="6"/>
      <c r="EZ236" s="6"/>
    </row>
    <row r="237" spans="1:156" s="2" customFormat="1" ht="17.100000000000001" customHeight="1">
      <c r="A237" s="11" t="s">
        <v>218</v>
      </c>
      <c r="B237" s="4">
        <v>1</v>
      </c>
      <c r="C237" s="4">
        <v>10</v>
      </c>
      <c r="D237" s="36">
        <f t="shared" si="39"/>
        <v>1</v>
      </c>
      <c r="E237" s="63">
        <v>518</v>
      </c>
      <c r="F237" s="30">
        <f t="shared" si="40"/>
        <v>47.1</v>
      </c>
      <c r="G237" s="30">
        <f t="shared" si="41"/>
        <v>47.1</v>
      </c>
      <c r="H237" s="30">
        <f t="shared" si="48"/>
        <v>0</v>
      </c>
      <c r="I237" s="30">
        <v>26.5</v>
      </c>
      <c r="J237" s="30">
        <f t="shared" si="42"/>
        <v>73.599999999999994</v>
      </c>
      <c r="K237" s="58"/>
      <c r="L237" s="58"/>
      <c r="M237" s="59"/>
      <c r="N237" s="59"/>
      <c r="O237" s="30">
        <f t="shared" si="43"/>
        <v>73.599999999999994</v>
      </c>
      <c r="P237" s="30">
        <f t="shared" si="44"/>
        <v>73.599999999999994</v>
      </c>
      <c r="Q237" s="30"/>
      <c r="R237" s="1"/>
      <c r="S237" s="1"/>
      <c r="T237" s="1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7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7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7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7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7"/>
      <c r="EY237" s="6"/>
      <c r="EZ237" s="6"/>
    </row>
    <row r="238" spans="1:156" s="2" customFormat="1" ht="17.100000000000001" customHeight="1">
      <c r="A238" s="11" t="s">
        <v>219</v>
      </c>
      <c r="B238" s="4">
        <v>1</v>
      </c>
      <c r="C238" s="4">
        <v>10</v>
      </c>
      <c r="D238" s="36">
        <f t="shared" si="39"/>
        <v>1</v>
      </c>
      <c r="E238" s="63">
        <v>2094</v>
      </c>
      <c r="F238" s="30">
        <f t="shared" si="40"/>
        <v>190.4</v>
      </c>
      <c r="G238" s="30">
        <f t="shared" si="41"/>
        <v>190.4</v>
      </c>
      <c r="H238" s="30">
        <f t="shared" si="48"/>
        <v>0</v>
      </c>
      <c r="I238" s="30">
        <v>0</v>
      </c>
      <c r="J238" s="30">
        <f t="shared" si="42"/>
        <v>190.4</v>
      </c>
      <c r="K238" s="58"/>
      <c r="L238" s="58"/>
      <c r="M238" s="59"/>
      <c r="N238" s="59"/>
      <c r="O238" s="30">
        <f t="shared" si="43"/>
        <v>190.4</v>
      </c>
      <c r="P238" s="30">
        <f t="shared" si="44"/>
        <v>190.4</v>
      </c>
      <c r="Q238" s="30"/>
      <c r="R238" s="1"/>
      <c r="S238" s="1"/>
      <c r="T238" s="1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7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7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7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7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7"/>
      <c r="EY238" s="6"/>
      <c r="EZ238" s="6"/>
    </row>
    <row r="239" spans="1:156" s="2" customFormat="1" ht="17.100000000000001" customHeight="1">
      <c r="A239" s="11" t="s">
        <v>220</v>
      </c>
      <c r="B239" s="4">
        <v>1</v>
      </c>
      <c r="C239" s="4">
        <v>10</v>
      </c>
      <c r="D239" s="36">
        <f t="shared" si="39"/>
        <v>1</v>
      </c>
      <c r="E239" s="63">
        <v>1466</v>
      </c>
      <c r="F239" s="30">
        <f t="shared" si="40"/>
        <v>133.30000000000001</v>
      </c>
      <c r="G239" s="30">
        <f t="shared" si="41"/>
        <v>133.30000000000001</v>
      </c>
      <c r="H239" s="30">
        <f t="shared" si="48"/>
        <v>0</v>
      </c>
      <c r="I239" s="30">
        <v>75</v>
      </c>
      <c r="J239" s="30">
        <f t="shared" si="42"/>
        <v>208.3</v>
      </c>
      <c r="K239" s="58"/>
      <c r="L239" s="58"/>
      <c r="M239" s="59"/>
      <c r="N239" s="59"/>
      <c r="O239" s="30">
        <f t="shared" si="43"/>
        <v>208.3</v>
      </c>
      <c r="P239" s="30">
        <f t="shared" si="44"/>
        <v>208.3</v>
      </c>
      <c r="Q239" s="30"/>
      <c r="R239" s="1"/>
      <c r="S239" s="1"/>
      <c r="T239" s="1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7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7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7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7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7"/>
      <c r="EY239" s="6"/>
      <c r="EZ239" s="6"/>
    </row>
    <row r="240" spans="1:156" s="2" customFormat="1" ht="17.100000000000001" customHeight="1">
      <c r="A240" s="11" t="s">
        <v>221</v>
      </c>
      <c r="B240" s="4">
        <v>1</v>
      </c>
      <c r="C240" s="4">
        <v>10</v>
      </c>
      <c r="D240" s="36">
        <f t="shared" si="39"/>
        <v>1</v>
      </c>
      <c r="E240" s="63">
        <v>1924</v>
      </c>
      <c r="F240" s="30">
        <f t="shared" si="40"/>
        <v>174.9</v>
      </c>
      <c r="G240" s="30">
        <f t="shared" si="41"/>
        <v>174.9</v>
      </c>
      <c r="H240" s="30">
        <f t="shared" si="48"/>
        <v>0</v>
      </c>
      <c r="I240" s="30">
        <v>98.4</v>
      </c>
      <c r="J240" s="30">
        <f t="shared" si="42"/>
        <v>273.3</v>
      </c>
      <c r="K240" s="58"/>
      <c r="L240" s="58"/>
      <c r="M240" s="59"/>
      <c r="N240" s="59"/>
      <c r="O240" s="30">
        <f t="shared" si="43"/>
        <v>273.3</v>
      </c>
      <c r="P240" s="30">
        <f t="shared" si="44"/>
        <v>273.3</v>
      </c>
      <c r="Q240" s="30"/>
      <c r="R240" s="1"/>
      <c r="S240" s="1"/>
      <c r="T240" s="1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7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7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7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7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7"/>
      <c r="EY240" s="6"/>
      <c r="EZ240" s="6"/>
    </row>
    <row r="241" spans="1:156" s="2" customFormat="1" ht="17.100000000000001" customHeight="1">
      <c r="A241" s="15" t="s">
        <v>222</v>
      </c>
      <c r="B241" s="8"/>
      <c r="C241" s="8"/>
      <c r="D241" s="36"/>
      <c r="E241" s="64"/>
      <c r="F241" s="30"/>
      <c r="G241" s="30"/>
      <c r="H241" s="30"/>
      <c r="I241" s="30"/>
      <c r="J241" s="30"/>
      <c r="K241" s="8"/>
      <c r="L241" s="8"/>
      <c r="M241" s="8"/>
      <c r="N241" s="8"/>
      <c r="O241" s="30"/>
      <c r="P241" s="30"/>
      <c r="Q241" s="30"/>
      <c r="R241" s="1"/>
      <c r="S241" s="1"/>
      <c r="T241" s="1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7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7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7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7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7"/>
      <c r="EY241" s="6"/>
      <c r="EZ241" s="6"/>
    </row>
    <row r="242" spans="1:156" s="2" customFormat="1" ht="17.100000000000001" customHeight="1">
      <c r="A242" s="11" t="s">
        <v>223</v>
      </c>
      <c r="B242" s="4">
        <v>1</v>
      </c>
      <c r="C242" s="4">
        <v>10</v>
      </c>
      <c r="D242" s="36">
        <f t="shared" si="39"/>
        <v>1</v>
      </c>
      <c r="E242" s="63">
        <v>2197</v>
      </c>
      <c r="F242" s="30">
        <f t="shared" si="40"/>
        <v>199.7</v>
      </c>
      <c r="G242" s="30">
        <f t="shared" si="41"/>
        <v>199.7</v>
      </c>
      <c r="H242" s="30">
        <f t="shared" ref="H242:H249" si="49">G242-F242</f>
        <v>0</v>
      </c>
      <c r="I242" s="30">
        <v>0</v>
      </c>
      <c r="J242" s="30">
        <f t="shared" si="42"/>
        <v>199.7</v>
      </c>
      <c r="K242" s="58"/>
      <c r="L242" s="58"/>
      <c r="M242" s="59"/>
      <c r="N242" s="59"/>
      <c r="O242" s="30">
        <f t="shared" si="43"/>
        <v>199.7</v>
      </c>
      <c r="P242" s="30">
        <f t="shared" si="44"/>
        <v>199.7</v>
      </c>
      <c r="Q242" s="30"/>
      <c r="R242" s="1"/>
      <c r="S242" s="1"/>
      <c r="T242" s="1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7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7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7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7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7"/>
      <c r="EY242" s="6"/>
      <c r="EZ242" s="6"/>
    </row>
    <row r="243" spans="1:156" s="2" customFormat="1" ht="17.100000000000001" customHeight="1">
      <c r="A243" s="11" t="s">
        <v>224</v>
      </c>
      <c r="B243" s="4">
        <v>1</v>
      </c>
      <c r="C243" s="4">
        <v>10</v>
      </c>
      <c r="D243" s="36">
        <f t="shared" si="39"/>
        <v>1</v>
      </c>
      <c r="E243" s="63">
        <v>1441</v>
      </c>
      <c r="F243" s="30">
        <f t="shared" si="40"/>
        <v>131</v>
      </c>
      <c r="G243" s="30">
        <f t="shared" si="41"/>
        <v>131</v>
      </c>
      <c r="H243" s="30">
        <f t="shared" si="49"/>
        <v>0</v>
      </c>
      <c r="I243" s="30">
        <v>31.5</v>
      </c>
      <c r="J243" s="30">
        <f t="shared" si="42"/>
        <v>162.5</v>
      </c>
      <c r="K243" s="58"/>
      <c r="L243" s="58"/>
      <c r="M243" s="59"/>
      <c r="N243" s="59"/>
      <c r="O243" s="30">
        <f t="shared" si="43"/>
        <v>162.5</v>
      </c>
      <c r="P243" s="30">
        <f t="shared" si="44"/>
        <v>162.5</v>
      </c>
      <c r="Q243" s="30"/>
      <c r="R243" s="1"/>
      <c r="S243" s="1"/>
      <c r="T243" s="1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7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7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7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7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7"/>
      <c r="EY243" s="6"/>
      <c r="EZ243" s="6"/>
    </row>
    <row r="244" spans="1:156" s="2" customFormat="1" ht="17.100000000000001" customHeight="1">
      <c r="A244" s="11" t="s">
        <v>225</v>
      </c>
      <c r="B244" s="4">
        <v>1</v>
      </c>
      <c r="C244" s="4">
        <v>10</v>
      </c>
      <c r="D244" s="36">
        <f t="shared" si="39"/>
        <v>1</v>
      </c>
      <c r="E244" s="63">
        <v>2617</v>
      </c>
      <c r="F244" s="30">
        <f t="shared" si="40"/>
        <v>237.9</v>
      </c>
      <c r="G244" s="30">
        <f t="shared" si="41"/>
        <v>237.9</v>
      </c>
      <c r="H244" s="30">
        <f t="shared" si="49"/>
        <v>0</v>
      </c>
      <c r="I244" s="30">
        <v>124.2</v>
      </c>
      <c r="J244" s="30">
        <f t="shared" si="42"/>
        <v>362.1</v>
      </c>
      <c r="K244" s="58"/>
      <c r="L244" s="58"/>
      <c r="M244" s="59"/>
      <c r="N244" s="59"/>
      <c r="O244" s="30">
        <f t="shared" si="43"/>
        <v>362.1</v>
      </c>
      <c r="P244" s="30">
        <f t="shared" si="44"/>
        <v>362.1</v>
      </c>
      <c r="Q244" s="30"/>
      <c r="R244" s="1"/>
      <c r="S244" s="1"/>
      <c r="T244" s="1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7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7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7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7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7"/>
      <c r="EY244" s="6"/>
      <c r="EZ244" s="6"/>
    </row>
    <row r="245" spans="1:156" s="2" customFormat="1" ht="17.100000000000001" customHeight="1">
      <c r="A245" s="11" t="s">
        <v>226</v>
      </c>
      <c r="B245" s="4">
        <v>1</v>
      </c>
      <c r="C245" s="4">
        <v>10</v>
      </c>
      <c r="D245" s="36">
        <f t="shared" si="39"/>
        <v>1</v>
      </c>
      <c r="E245" s="63">
        <v>1369</v>
      </c>
      <c r="F245" s="30">
        <f t="shared" si="40"/>
        <v>124.5</v>
      </c>
      <c r="G245" s="30">
        <f t="shared" si="41"/>
        <v>124.5</v>
      </c>
      <c r="H245" s="30">
        <f t="shared" si="49"/>
        <v>0</v>
      </c>
      <c r="I245" s="30">
        <v>0</v>
      </c>
      <c r="J245" s="30">
        <f t="shared" si="42"/>
        <v>124.5</v>
      </c>
      <c r="K245" s="58"/>
      <c r="L245" s="58"/>
      <c r="M245" s="59"/>
      <c r="N245" s="59"/>
      <c r="O245" s="30">
        <f t="shared" si="43"/>
        <v>124.5</v>
      </c>
      <c r="P245" s="30">
        <f t="shared" si="44"/>
        <v>124.5</v>
      </c>
      <c r="Q245" s="30"/>
      <c r="R245" s="1"/>
      <c r="S245" s="1"/>
      <c r="T245" s="1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7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7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7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7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7"/>
      <c r="EY245" s="6"/>
      <c r="EZ245" s="6"/>
    </row>
    <row r="246" spans="1:156" s="2" customFormat="1" ht="17.100000000000001" customHeight="1">
      <c r="A246" s="11" t="s">
        <v>227</v>
      </c>
      <c r="B246" s="4">
        <v>1</v>
      </c>
      <c r="C246" s="4">
        <v>10</v>
      </c>
      <c r="D246" s="36">
        <f t="shared" si="39"/>
        <v>1</v>
      </c>
      <c r="E246" s="63">
        <v>1339</v>
      </c>
      <c r="F246" s="30">
        <f t="shared" si="40"/>
        <v>121.7</v>
      </c>
      <c r="G246" s="30">
        <f t="shared" si="41"/>
        <v>121.7</v>
      </c>
      <c r="H246" s="30">
        <f t="shared" si="49"/>
        <v>0</v>
      </c>
      <c r="I246" s="30">
        <v>9.4</v>
      </c>
      <c r="J246" s="30">
        <f t="shared" si="42"/>
        <v>131.1</v>
      </c>
      <c r="K246" s="58"/>
      <c r="L246" s="58"/>
      <c r="M246" s="59"/>
      <c r="N246" s="59"/>
      <c r="O246" s="30">
        <f t="shared" si="43"/>
        <v>131.1</v>
      </c>
      <c r="P246" s="30">
        <f t="shared" si="44"/>
        <v>131.1</v>
      </c>
      <c r="Q246" s="30"/>
      <c r="R246" s="1"/>
      <c r="S246" s="1"/>
      <c r="T246" s="1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7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7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7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7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7"/>
      <c r="EY246" s="6"/>
      <c r="EZ246" s="6"/>
    </row>
    <row r="247" spans="1:156" s="2" customFormat="1" ht="17.100000000000001" customHeight="1">
      <c r="A247" s="11" t="s">
        <v>228</v>
      </c>
      <c r="B247" s="4">
        <v>1</v>
      </c>
      <c r="C247" s="4">
        <v>10</v>
      </c>
      <c r="D247" s="36">
        <f t="shared" si="39"/>
        <v>1</v>
      </c>
      <c r="E247" s="63">
        <v>2442</v>
      </c>
      <c r="F247" s="30">
        <f t="shared" si="40"/>
        <v>222</v>
      </c>
      <c r="G247" s="30">
        <f t="shared" si="41"/>
        <v>222</v>
      </c>
      <c r="H247" s="30">
        <f t="shared" si="49"/>
        <v>0</v>
      </c>
      <c r="I247" s="30">
        <v>0</v>
      </c>
      <c r="J247" s="30">
        <f t="shared" si="42"/>
        <v>222</v>
      </c>
      <c r="K247" s="58"/>
      <c r="L247" s="58"/>
      <c r="M247" s="59"/>
      <c r="N247" s="59"/>
      <c r="O247" s="30">
        <f t="shared" si="43"/>
        <v>222</v>
      </c>
      <c r="P247" s="30">
        <f t="shared" si="44"/>
        <v>222</v>
      </c>
      <c r="Q247" s="30"/>
      <c r="R247" s="1"/>
      <c r="S247" s="1"/>
      <c r="T247" s="1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7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7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7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7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7"/>
      <c r="EY247" s="6"/>
      <c r="EZ247" s="6"/>
    </row>
    <row r="248" spans="1:156" s="2" customFormat="1" ht="17.100000000000001" customHeight="1">
      <c r="A248" s="11" t="s">
        <v>229</v>
      </c>
      <c r="B248" s="4">
        <v>1</v>
      </c>
      <c r="C248" s="4">
        <v>10</v>
      </c>
      <c r="D248" s="36">
        <f t="shared" si="39"/>
        <v>1</v>
      </c>
      <c r="E248" s="63">
        <v>4585</v>
      </c>
      <c r="F248" s="30">
        <f t="shared" si="40"/>
        <v>416.8</v>
      </c>
      <c r="G248" s="30">
        <f t="shared" si="41"/>
        <v>416.8</v>
      </c>
      <c r="H248" s="30">
        <f t="shared" si="49"/>
        <v>0</v>
      </c>
      <c r="I248" s="30">
        <v>142.5</v>
      </c>
      <c r="J248" s="30">
        <f t="shared" si="42"/>
        <v>559.29999999999995</v>
      </c>
      <c r="K248" s="58"/>
      <c r="L248" s="58"/>
      <c r="M248" s="59"/>
      <c r="N248" s="59"/>
      <c r="O248" s="30">
        <f t="shared" si="43"/>
        <v>559.29999999999995</v>
      </c>
      <c r="P248" s="30">
        <f t="shared" si="44"/>
        <v>559.29999999999995</v>
      </c>
      <c r="Q248" s="30"/>
      <c r="R248" s="1"/>
      <c r="S248" s="1"/>
      <c r="T248" s="1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7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7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7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7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7"/>
      <c r="EY248" s="6"/>
      <c r="EZ248" s="6"/>
    </row>
    <row r="249" spans="1:156" s="2" customFormat="1" ht="17.100000000000001" customHeight="1">
      <c r="A249" s="11" t="s">
        <v>230</v>
      </c>
      <c r="B249" s="4">
        <v>1</v>
      </c>
      <c r="C249" s="4">
        <v>10</v>
      </c>
      <c r="D249" s="36">
        <f t="shared" si="39"/>
        <v>1</v>
      </c>
      <c r="E249" s="63">
        <v>756</v>
      </c>
      <c r="F249" s="30">
        <f t="shared" si="40"/>
        <v>68.7</v>
      </c>
      <c r="G249" s="30">
        <f t="shared" si="41"/>
        <v>68.7</v>
      </c>
      <c r="H249" s="30">
        <f t="shared" si="49"/>
        <v>0</v>
      </c>
      <c r="I249" s="30">
        <v>0</v>
      </c>
      <c r="J249" s="30">
        <f t="shared" si="42"/>
        <v>68.7</v>
      </c>
      <c r="K249" s="58"/>
      <c r="L249" s="58"/>
      <c r="M249" s="59"/>
      <c r="N249" s="59"/>
      <c r="O249" s="30">
        <f t="shared" si="43"/>
        <v>68.7</v>
      </c>
      <c r="P249" s="30">
        <f t="shared" si="44"/>
        <v>68.7</v>
      </c>
      <c r="Q249" s="30"/>
      <c r="R249" s="1"/>
      <c r="S249" s="1"/>
      <c r="T249" s="1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7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7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7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7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7"/>
      <c r="EY249" s="6"/>
      <c r="EZ249" s="6"/>
    </row>
    <row r="250" spans="1:156" s="2" customFormat="1" ht="17.100000000000001" customHeight="1">
      <c r="A250" s="15" t="s">
        <v>231</v>
      </c>
      <c r="B250" s="8"/>
      <c r="C250" s="8"/>
      <c r="D250" s="36"/>
      <c r="E250" s="64"/>
      <c r="F250" s="30"/>
      <c r="G250" s="30"/>
      <c r="H250" s="30"/>
      <c r="I250" s="30"/>
      <c r="J250" s="30"/>
      <c r="K250" s="8"/>
      <c r="L250" s="8"/>
      <c r="M250" s="8"/>
      <c r="N250" s="8"/>
      <c r="O250" s="30"/>
      <c r="P250" s="30"/>
      <c r="Q250" s="30"/>
      <c r="R250" s="1"/>
      <c r="S250" s="1"/>
      <c r="T250" s="1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7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7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7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7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7"/>
      <c r="EY250" s="6"/>
      <c r="EZ250" s="6"/>
    </row>
    <row r="251" spans="1:156" s="2" customFormat="1" ht="17.100000000000001" customHeight="1">
      <c r="A251" s="11" t="s">
        <v>232</v>
      </c>
      <c r="B251" s="4">
        <v>1</v>
      </c>
      <c r="C251" s="4">
        <v>10</v>
      </c>
      <c r="D251" s="36">
        <f t="shared" ref="D251:D314" si="50">(B251*C251)/(C251)</f>
        <v>1</v>
      </c>
      <c r="E251" s="63">
        <v>2375</v>
      </c>
      <c r="F251" s="30">
        <f t="shared" ref="F251:F314" si="51">ROUND(E251/11,1)</f>
        <v>215.9</v>
      </c>
      <c r="G251" s="30">
        <f t="shared" ref="G251:G314" si="52">ROUND(D251*F251,1)</f>
        <v>215.9</v>
      </c>
      <c r="H251" s="30">
        <f t="shared" ref="H251:H265" si="53">G251-F251</f>
        <v>0</v>
      </c>
      <c r="I251" s="30">
        <v>-76.8</v>
      </c>
      <c r="J251" s="30">
        <f t="shared" ref="J251:J314" si="54">IF(G251+I251&gt;0,ROUND(G251+I251,1),0)</f>
        <v>139.1</v>
      </c>
      <c r="K251" s="58"/>
      <c r="L251" s="58"/>
      <c r="M251" s="59"/>
      <c r="N251" s="59"/>
      <c r="O251" s="30">
        <f t="shared" ref="O251:O314" si="55">IF(OR(K251="+",L251="+",M251="+",N251="+"),0,J251)</f>
        <v>139.1</v>
      </c>
      <c r="P251" s="30">
        <f t="shared" ref="P251:P314" si="56">ROUND(O251-Q251,1)</f>
        <v>139.1</v>
      </c>
      <c r="Q251" s="30"/>
      <c r="R251" s="1"/>
      <c r="S251" s="1"/>
      <c r="T251" s="1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7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7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7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7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7"/>
      <c r="EY251" s="6"/>
      <c r="EZ251" s="6"/>
    </row>
    <row r="252" spans="1:156" s="2" customFormat="1" ht="17.100000000000001" customHeight="1">
      <c r="A252" s="11" t="s">
        <v>233</v>
      </c>
      <c r="B252" s="4">
        <v>1</v>
      </c>
      <c r="C252" s="4">
        <v>10</v>
      </c>
      <c r="D252" s="36">
        <f t="shared" si="50"/>
        <v>1</v>
      </c>
      <c r="E252" s="63">
        <v>2595</v>
      </c>
      <c r="F252" s="30">
        <f t="shared" si="51"/>
        <v>235.9</v>
      </c>
      <c r="G252" s="30">
        <f t="shared" si="52"/>
        <v>235.9</v>
      </c>
      <c r="H252" s="30">
        <f t="shared" si="53"/>
        <v>0</v>
      </c>
      <c r="I252" s="30">
        <v>-83.9</v>
      </c>
      <c r="J252" s="30">
        <f t="shared" si="54"/>
        <v>152</v>
      </c>
      <c r="K252" s="58"/>
      <c r="L252" s="58"/>
      <c r="M252" s="59"/>
      <c r="N252" s="59"/>
      <c r="O252" s="30">
        <f t="shared" si="55"/>
        <v>152</v>
      </c>
      <c r="P252" s="30">
        <f t="shared" si="56"/>
        <v>152</v>
      </c>
      <c r="Q252" s="30"/>
      <c r="R252" s="1"/>
      <c r="S252" s="1"/>
      <c r="T252" s="1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7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7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7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7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7"/>
      <c r="EY252" s="6"/>
      <c r="EZ252" s="6"/>
    </row>
    <row r="253" spans="1:156" s="2" customFormat="1" ht="17.100000000000001" customHeight="1">
      <c r="A253" s="11" t="s">
        <v>234</v>
      </c>
      <c r="B253" s="4">
        <v>1</v>
      </c>
      <c r="C253" s="4">
        <v>10</v>
      </c>
      <c r="D253" s="36">
        <f t="shared" si="50"/>
        <v>1</v>
      </c>
      <c r="E253" s="63">
        <v>1989</v>
      </c>
      <c r="F253" s="30">
        <f t="shared" si="51"/>
        <v>180.8</v>
      </c>
      <c r="G253" s="30">
        <f t="shared" si="52"/>
        <v>180.8</v>
      </c>
      <c r="H253" s="30">
        <f t="shared" si="53"/>
        <v>0</v>
      </c>
      <c r="I253" s="30">
        <v>-64.3</v>
      </c>
      <c r="J253" s="30">
        <f t="shared" si="54"/>
        <v>116.5</v>
      </c>
      <c r="K253" s="58"/>
      <c r="L253" s="58"/>
      <c r="M253" s="59"/>
      <c r="N253" s="59"/>
      <c r="O253" s="30">
        <f t="shared" si="55"/>
        <v>116.5</v>
      </c>
      <c r="P253" s="30">
        <f t="shared" si="56"/>
        <v>116.5</v>
      </c>
      <c r="Q253" s="30"/>
      <c r="R253" s="1"/>
      <c r="S253" s="1"/>
      <c r="T253" s="1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7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7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7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7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7"/>
      <c r="EY253" s="6"/>
      <c r="EZ253" s="6"/>
    </row>
    <row r="254" spans="1:156" s="2" customFormat="1" ht="17.100000000000001" customHeight="1">
      <c r="A254" s="11" t="s">
        <v>235</v>
      </c>
      <c r="B254" s="4">
        <v>1</v>
      </c>
      <c r="C254" s="4">
        <v>10</v>
      </c>
      <c r="D254" s="36">
        <f t="shared" si="50"/>
        <v>1</v>
      </c>
      <c r="E254" s="63">
        <v>2582</v>
      </c>
      <c r="F254" s="30">
        <f t="shared" si="51"/>
        <v>234.7</v>
      </c>
      <c r="G254" s="30">
        <f t="shared" si="52"/>
        <v>234.7</v>
      </c>
      <c r="H254" s="30">
        <f t="shared" si="53"/>
        <v>0</v>
      </c>
      <c r="I254" s="30">
        <v>-83.5</v>
      </c>
      <c r="J254" s="30">
        <f t="shared" si="54"/>
        <v>151.19999999999999</v>
      </c>
      <c r="K254" s="58"/>
      <c r="L254" s="58"/>
      <c r="M254" s="59"/>
      <c r="N254" s="59"/>
      <c r="O254" s="30">
        <f t="shared" si="55"/>
        <v>151.19999999999999</v>
      </c>
      <c r="P254" s="30">
        <f t="shared" si="56"/>
        <v>151.19999999999999</v>
      </c>
      <c r="Q254" s="30"/>
      <c r="R254" s="1"/>
      <c r="S254" s="1"/>
      <c r="T254" s="1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7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7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7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7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7"/>
      <c r="EY254" s="6"/>
      <c r="EZ254" s="6"/>
    </row>
    <row r="255" spans="1:156" s="2" customFormat="1" ht="17.100000000000001" customHeight="1">
      <c r="A255" s="11" t="s">
        <v>236</v>
      </c>
      <c r="B255" s="4">
        <v>1</v>
      </c>
      <c r="C255" s="4">
        <v>10</v>
      </c>
      <c r="D255" s="36">
        <f t="shared" si="50"/>
        <v>1</v>
      </c>
      <c r="E255" s="63">
        <v>2074</v>
      </c>
      <c r="F255" s="30">
        <f t="shared" si="51"/>
        <v>188.5</v>
      </c>
      <c r="G255" s="30">
        <f t="shared" si="52"/>
        <v>188.5</v>
      </c>
      <c r="H255" s="30">
        <f t="shared" si="53"/>
        <v>0</v>
      </c>
      <c r="I255" s="30">
        <v>-67.099999999999994</v>
      </c>
      <c r="J255" s="30">
        <f t="shared" si="54"/>
        <v>121.4</v>
      </c>
      <c r="K255" s="58"/>
      <c r="L255" s="58"/>
      <c r="M255" s="59"/>
      <c r="N255" s="59"/>
      <c r="O255" s="30">
        <f t="shared" si="55"/>
        <v>121.4</v>
      </c>
      <c r="P255" s="30">
        <f t="shared" si="56"/>
        <v>121.4</v>
      </c>
      <c r="Q255" s="30"/>
      <c r="R255" s="1"/>
      <c r="S255" s="1"/>
      <c r="T255" s="1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7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7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7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7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7"/>
      <c r="EY255" s="6"/>
      <c r="EZ255" s="6"/>
    </row>
    <row r="256" spans="1:156" s="2" customFormat="1" ht="17.100000000000001" customHeight="1">
      <c r="A256" s="11" t="s">
        <v>237</v>
      </c>
      <c r="B256" s="4">
        <v>1</v>
      </c>
      <c r="C256" s="4">
        <v>10</v>
      </c>
      <c r="D256" s="36">
        <f t="shared" si="50"/>
        <v>1</v>
      </c>
      <c r="E256" s="63">
        <v>2450</v>
      </c>
      <c r="F256" s="30">
        <f t="shared" si="51"/>
        <v>222.7</v>
      </c>
      <c r="G256" s="30">
        <f t="shared" si="52"/>
        <v>222.7</v>
      </c>
      <c r="H256" s="30">
        <f t="shared" si="53"/>
        <v>0</v>
      </c>
      <c r="I256" s="30">
        <v>-79.3</v>
      </c>
      <c r="J256" s="30">
        <f t="shared" si="54"/>
        <v>143.4</v>
      </c>
      <c r="K256" s="58"/>
      <c r="L256" s="58"/>
      <c r="M256" s="59"/>
      <c r="N256" s="59"/>
      <c r="O256" s="30">
        <f t="shared" si="55"/>
        <v>143.4</v>
      </c>
      <c r="P256" s="30">
        <f t="shared" si="56"/>
        <v>143.4</v>
      </c>
      <c r="Q256" s="30"/>
      <c r="R256" s="1"/>
      <c r="S256" s="1"/>
      <c r="T256" s="1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7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7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7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7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7"/>
      <c r="EY256" s="6"/>
      <c r="EZ256" s="6"/>
    </row>
    <row r="257" spans="1:156" s="2" customFormat="1" ht="17.100000000000001" customHeight="1">
      <c r="A257" s="11" t="s">
        <v>238</v>
      </c>
      <c r="B257" s="4">
        <v>1</v>
      </c>
      <c r="C257" s="4">
        <v>10</v>
      </c>
      <c r="D257" s="36">
        <f t="shared" si="50"/>
        <v>1</v>
      </c>
      <c r="E257" s="63">
        <v>2621</v>
      </c>
      <c r="F257" s="30">
        <f t="shared" si="51"/>
        <v>238.3</v>
      </c>
      <c r="G257" s="30">
        <f t="shared" si="52"/>
        <v>238.3</v>
      </c>
      <c r="H257" s="30">
        <f t="shared" si="53"/>
        <v>0</v>
      </c>
      <c r="I257" s="30">
        <v>-84.7</v>
      </c>
      <c r="J257" s="30">
        <f t="shared" si="54"/>
        <v>153.6</v>
      </c>
      <c r="K257" s="58"/>
      <c r="L257" s="58"/>
      <c r="M257" s="59"/>
      <c r="N257" s="59"/>
      <c r="O257" s="30">
        <f t="shared" si="55"/>
        <v>153.6</v>
      </c>
      <c r="P257" s="30">
        <f t="shared" si="56"/>
        <v>153.6</v>
      </c>
      <c r="Q257" s="30"/>
      <c r="R257" s="1"/>
      <c r="S257" s="1"/>
      <c r="T257" s="1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7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7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7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7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7"/>
      <c r="EY257" s="6"/>
      <c r="EZ257" s="6"/>
    </row>
    <row r="258" spans="1:156" s="2" customFormat="1" ht="17.100000000000001" customHeight="1">
      <c r="A258" s="11" t="s">
        <v>239</v>
      </c>
      <c r="B258" s="4">
        <v>1</v>
      </c>
      <c r="C258" s="4">
        <v>10</v>
      </c>
      <c r="D258" s="36">
        <f t="shared" si="50"/>
        <v>1</v>
      </c>
      <c r="E258" s="63">
        <v>1938</v>
      </c>
      <c r="F258" s="30">
        <f t="shared" si="51"/>
        <v>176.2</v>
      </c>
      <c r="G258" s="30">
        <f t="shared" si="52"/>
        <v>176.2</v>
      </c>
      <c r="H258" s="30">
        <f t="shared" si="53"/>
        <v>0</v>
      </c>
      <c r="I258" s="30">
        <v>-62.7</v>
      </c>
      <c r="J258" s="30">
        <f t="shared" si="54"/>
        <v>113.5</v>
      </c>
      <c r="K258" s="58"/>
      <c r="L258" s="58"/>
      <c r="M258" s="59"/>
      <c r="N258" s="59"/>
      <c r="O258" s="30">
        <f t="shared" si="55"/>
        <v>113.5</v>
      </c>
      <c r="P258" s="30">
        <f t="shared" si="56"/>
        <v>113.5</v>
      </c>
      <c r="Q258" s="30"/>
      <c r="R258" s="1"/>
      <c r="S258" s="1"/>
      <c r="T258" s="1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7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7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7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7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7"/>
      <c r="EY258" s="6"/>
      <c r="EZ258" s="6"/>
    </row>
    <row r="259" spans="1:156" s="2" customFormat="1" ht="17.100000000000001" customHeight="1">
      <c r="A259" s="11" t="s">
        <v>240</v>
      </c>
      <c r="B259" s="4">
        <v>1</v>
      </c>
      <c r="C259" s="4">
        <v>10</v>
      </c>
      <c r="D259" s="36">
        <f t="shared" si="50"/>
        <v>1</v>
      </c>
      <c r="E259" s="63">
        <v>2395</v>
      </c>
      <c r="F259" s="30">
        <f t="shared" si="51"/>
        <v>217.7</v>
      </c>
      <c r="G259" s="30">
        <f t="shared" si="52"/>
        <v>217.7</v>
      </c>
      <c r="H259" s="30">
        <f t="shared" si="53"/>
        <v>0</v>
      </c>
      <c r="I259" s="30">
        <v>-77.5</v>
      </c>
      <c r="J259" s="30">
        <f t="shared" si="54"/>
        <v>140.19999999999999</v>
      </c>
      <c r="K259" s="58"/>
      <c r="L259" s="58"/>
      <c r="M259" s="59"/>
      <c r="N259" s="59"/>
      <c r="O259" s="30">
        <f t="shared" si="55"/>
        <v>140.19999999999999</v>
      </c>
      <c r="P259" s="30">
        <f t="shared" si="56"/>
        <v>140.19999999999999</v>
      </c>
      <c r="Q259" s="30"/>
      <c r="R259" s="1"/>
      <c r="S259" s="1"/>
      <c r="T259" s="1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7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7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7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7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7"/>
      <c r="EY259" s="6"/>
      <c r="EZ259" s="6"/>
    </row>
    <row r="260" spans="1:156" s="2" customFormat="1" ht="17.100000000000001" customHeight="1">
      <c r="A260" s="11" t="s">
        <v>241</v>
      </c>
      <c r="B260" s="4">
        <v>1</v>
      </c>
      <c r="C260" s="4">
        <v>10</v>
      </c>
      <c r="D260" s="36">
        <f t="shared" si="50"/>
        <v>1</v>
      </c>
      <c r="E260" s="63">
        <v>2342</v>
      </c>
      <c r="F260" s="30">
        <f t="shared" si="51"/>
        <v>212.9</v>
      </c>
      <c r="G260" s="30">
        <f t="shared" si="52"/>
        <v>212.9</v>
      </c>
      <c r="H260" s="30">
        <f t="shared" si="53"/>
        <v>0</v>
      </c>
      <c r="I260" s="30">
        <v>-75.8</v>
      </c>
      <c r="J260" s="30">
        <f t="shared" si="54"/>
        <v>137.1</v>
      </c>
      <c r="K260" s="58"/>
      <c r="L260" s="58"/>
      <c r="M260" s="59"/>
      <c r="N260" s="59"/>
      <c r="O260" s="30">
        <f t="shared" si="55"/>
        <v>137.1</v>
      </c>
      <c r="P260" s="30">
        <f t="shared" si="56"/>
        <v>137.1</v>
      </c>
      <c r="Q260" s="30"/>
      <c r="R260" s="1"/>
      <c r="S260" s="1"/>
      <c r="T260" s="1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7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7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7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7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7"/>
      <c r="EY260" s="6"/>
      <c r="EZ260" s="6"/>
    </row>
    <row r="261" spans="1:156" s="2" customFormat="1" ht="17.100000000000001" customHeight="1">
      <c r="A261" s="11" t="s">
        <v>242</v>
      </c>
      <c r="B261" s="4">
        <v>1</v>
      </c>
      <c r="C261" s="4">
        <v>10</v>
      </c>
      <c r="D261" s="36">
        <f t="shared" si="50"/>
        <v>1</v>
      </c>
      <c r="E261" s="63">
        <v>1955</v>
      </c>
      <c r="F261" s="30">
        <f t="shared" si="51"/>
        <v>177.7</v>
      </c>
      <c r="G261" s="30">
        <f t="shared" si="52"/>
        <v>177.7</v>
      </c>
      <c r="H261" s="30">
        <f t="shared" si="53"/>
        <v>0</v>
      </c>
      <c r="I261" s="30">
        <v>-63.2</v>
      </c>
      <c r="J261" s="30">
        <f t="shared" si="54"/>
        <v>114.5</v>
      </c>
      <c r="K261" s="58"/>
      <c r="L261" s="58"/>
      <c r="M261" s="59"/>
      <c r="N261" s="59"/>
      <c r="O261" s="30">
        <f t="shared" si="55"/>
        <v>114.5</v>
      </c>
      <c r="P261" s="30">
        <f t="shared" si="56"/>
        <v>114.5</v>
      </c>
      <c r="Q261" s="30"/>
      <c r="R261" s="1"/>
      <c r="S261" s="1"/>
      <c r="T261" s="1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7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7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7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7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7"/>
      <c r="EY261" s="6"/>
      <c r="EZ261" s="6"/>
    </row>
    <row r="262" spans="1:156" s="2" customFormat="1" ht="17.100000000000001" customHeight="1">
      <c r="A262" s="11" t="s">
        <v>243</v>
      </c>
      <c r="B262" s="4">
        <v>1</v>
      </c>
      <c r="C262" s="4">
        <v>10</v>
      </c>
      <c r="D262" s="36">
        <f t="shared" si="50"/>
        <v>1</v>
      </c>
      <c r="E262" s="63">
        <v>3177</v>
      </c>
      <c r="F262" s="30">
        <f t="shared" si="51"/>
        <v>288.8</v>
      </c>
      <c r="G262" s="30">
        <f t="shared" si="52"/>
        <v>288.8</v>
      </c>
      <c r="H262" s="30">
        <f t="shared" si="53"/>
        <v>0</v>
      </c>
      <c r="I262" s="30">
        <v>-102.7</v>
      </c>
      <c r="J262" s="30">
        <f t="shared" si="54"/>
        <v>186.1</v>
      </c>
      <c r="K262" s="58"/>
      <c r="L262" s="58"/>
      <c r="M262" s="59"/>
      <c r="N262" s="59"/>
      <c r="O262" s="30">
        <f t="shared" si="55"/>
        <v>186.1</v>
      </c>
      <c r="P262" s="30">
        <f t="shared" si="56"/>
        <v>186.1</v>
      </c>
      <c r="Q262" s="30"/>
      <c r="R262" s="1"/>
      <c r="S262" s="1"/>
      <c r="T262" s="1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7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7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7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7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7"/>
      <c r="EY262" s="6"/>
      <c r="EZ262" s="6"/>
    </row>
    <row r="263" spans="1:156" s="2" customFormat="1" ht="17.100000000000001" customHeight="1">
      <c r="A263" s="11" t="s">
        <v>244</v>
      </c>
      <c r="B263" s="4">
        <v>1</v>
      </c>
      <c r="C263" s="4">
        <v>10</v>
      </c>
      <c r="D263" s="36">
        <f t="shared" si="50"/>
        <v>1</v>
      </c>
      <c r="E263" s="63">
        <v>2648</v>
      </c>
      <c r="F263" s="30">
        <f t="shared" si="51"/>
        <v>240.7</v>
      </c>
      <c r="G263" s="30">
        <f t="shared" si="52"/>
        <v>240.7</v>
      </c>
      <c r="H263" s="30">
        <f t="shared" si="53"/>
        <v>0</v>
      </c>
      <c r="I263" s="30">
        <v>-85.7</v>
      </c>
      <c r="J263" s="30">
        <f t="shared" si="54"/>
        <v>155</v>
      </c>
      <c r="K263" s="58"/>
      <c r="L263" s="58"/>
      <c r="M263" s="59"/>
      <c r="N263" s="59"/>
      <c r="O263" s="30">
        <f t="shared" si="55"/>
        <v>155</v>
      </c>
      <c r="P263" s="30">
        <f t="shared" si="56"/>
        <v>155</v>
      </c>
      <c r="Q263" s="30"/>
      <c r="R263" s="1"/>
      <c r="S263" s="1"/>
      <c r="T263" s="1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7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7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7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7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7"/>
      <c r="EY263" s="6"/>
      <c r="EZ263" s="6"/>
    </row>
    <row r="264" spans="1:156" s="2" customFormat="1" ht="17.100000000000001" customHeight="1">
      <c r="A264" s="11" t="s">
        <v>245</v>
      </c>
      <c r="B264" s="4">
        <v>1</v>
      </c>
      <c r="C264" s="4">
        <v>10</v>
      </c>
      <c r="D264" s="36">
        <f t="shared" si="50"/>
        <v>1</v>
      </c>
      <c r="E264" s="63">
        <v>1332</v>
      </c>
      <c r="F264" s="30">
        <f t="shared" si="51"/>
        <v>121.1</v>
      </c>
      <c r="G264" s="30">
        <f t="shared" si="52"/>
        <v>121.1</v>
      </c>
      <c r="H264" s="30">
        <f t="shared" si="53"/>
        <v>0</v>
      </c>
      <c r="I264" s="30">
        <v>-43.1</v>
      </c>
      <c r="J264" s="30">
        <f t="shared" si="54"/>
        <v>78</v>
      </c>
      <c r="K264" s="58"/>
      <c r="L264" s="58"/>
      <c r="M264" s="59"/>
      <c r="N264" s="59"/>
      <c r="O264" s="30">
        <f t="shared" si="55"/>
        <v>78</v>
      </c>
      <c r="P264" s="30">
        <f t="shared" si="56"/>
        <v>78</v>
      </c>
      <c r="Q264" s="30"/>
      <c r="R264" s="1"/>
      <c r="S264" s="1"/>
      <c r="T264" s="1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7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7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7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7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7"/>
      <c r="EY264" s="6"/>
      <c r="EZ264" s="6"/>
    </row>
    <row r="265" spans="1:156" s="2" customFormat="1" ht="17.100000000000001" customHeight="1">
      <c r="A265" s="11" t="s">
        <v>246</v>
      </c>
      <c r="B265" s="4">
        <v>1</v>
      </c>
      <c r="C265" s="4">
        <v>10</v>
      </c>
      <c r="D265" s="36">
        <f t="shared" si="50"/>
        <v>1</v>
      </c>
      <c r="E265" s="63">
        <v>2380</v>
      </c>
      <c r="F265" s="30">
        <f t="shared" si="51"/>
        <v>216.4</v>
      </c>
      <c r="G265" s="30">
        <f t="shared" si="52"/>
        <v>216.4</v>
      </c>
      <c r="H265" s="30">
        <f t="shared" si="53"/>
        <v>0</v>
      </c>
      <c r="I265" s="30">
        <v>-77</v>
      </c>
      <c r="J265" s="30">
        <f t="shared" si="54"/>
        <v>139.4</v>
      </c>
      <c r="K265" s="58"/>
      <c r="L265" s="58"/>
      <c r="M265" s="59"/>
      <c r="N265" s="59"/>
      <c r="O265" s="30">
        <f t="shared" si="55"/>
        <v>139.4</v>
      </c>
      <c r="P265" s="30">
        <f t="shared" si="56"/>
        <v>139.4</v>
      </c>
      <c r="Q265" s="30"/>
      <c r="R265" s="1"/>
      <c r="S265" s="1"/>
      <c r="T265" s="1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7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7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7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7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7"/>
      <c r="EY265" s="6"/>
      <c r="EZ265" s="6"/>
    </row>
    <row r="266" spans="1:156" s="2" customFormat="1" ht="17.100000000000001" customHeight="1">
      <c r="A266" s="15" t="s">
        <v>247</v>
      </c>
      <c r="B266" s="8"/>
      <c r="C266" s="8"/>
      <c r="D266" s="36"/>
      <c r="E266" s="64"/>
      <c r="F266" s="30"/>
      <c r="G266" s="30"/>
      <c r="H266" s="30"/>
      <c r="I266" s="30"/>
      <c r="J266" s="30"/>
      <c r="K266" s="8"/>
      <c r="L266" s="8"/>
      <c r="M266" s="8"/>
      <c r="N266" s="8"/>
      <c r="O266" s="30"/>
      <c r="P266" s="30"/>
      <c r="Q266" s="30"/>
      <c r="R266" s="1"/>
      <c r="S266" s="1"/>
      <c r="T266" s="1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7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7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7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7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7"/>
      <c r="EY266" s="6"/>
      <c r="EZ266" s="6"/>
    </row>
    <row r="267" spans="1:156" s="2" customFormat="1" ht="16.7" customHeight="1">
      <c r="A267" s="11" t="s">
        <v>248</v>
      </c>
      <c r="B267" s="4">
        <v>1</v>
      </c>
      <c r="C267" s="4">
        <v>10</v>
      </c>
      <c r="D267" s="36">
        <f t="shared" si="50"/>
        <v>1</v>
      </c>
      <c r="E267" s="63">
        <v>2127</v>
      </c>
      <c r="F267" s="30">
        <f t="shared" si="51"/>
        <v>193.4</v>
      </c>
      <c r="G267" s="30">
        <f t="shared" si="52"/>
        <v>193.4</v>
      </c>
      <c r="H267" s="30">
        <f t="shared" ref="H267:H273" si="57">G267-F267</f>
        <v>0</v>
      </c>
      <c r="I267" s="30">
        <v>128.4</v>
      </c>
      <c r="J267" s="30">
        <f t="shared" si="54"/>
        <v>321.8</v>
      </c>
      <c r="K267" s="58"/>
      <c r="L267" s="58"/>
      <c r="M267" s="59"/>
      <c r="N267" s="59"/>
      <c r="O267" s="30">
        <f t="shared" si="55"/>
        <v>321.8</v>
      </c>
      <c r="P267" s="30">
        <f t="shared" si="56"/>
        <v>321.8</v>
      </c>
      <c r="Q267" s="30"/>
      <c r="R267" s="1"/>
      <c r="S267" s="1"/>
      <c r="T267" s="1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7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7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7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7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7"/>
      <c r="EY267" s="6"/>
      <c r="EZ267" s="6"/>
    </row>
    <row r="268" spans="1:156" s="2" customFormat="1" ht="17.100000000000001" customHeight="1">
      <c r="A268" s="11" t="s">
        <v>249</v>
      </c>
      <c r="B268" s="4">
        <v>1</v>
      </c>
      <c r="C268" s="4">
        <v>10</v>
      </c>
      <c r="D268" s="36">
        <f t="shared" si="50"/>
        <v>1</v>
      </c>
      <c r="E268" s="63">
        <v>1178</v>
      </c>
      <c r="F268" s="30">
        <f t="shared" si="51"/>
        <v>107.1</v>
      </c>
      <c r="G268" s="30">
        <f t="shared" si="52"/>
        <v>107.1</v>
      </c>
      <c r="H268" s="30">
        <f t="shared" si="57"/>
        <v>0</v>
      </c>
      <c r="I268" s="30">
        <v>71.099999999999994</v>
      </c>
      <c r="J268" s="30">
        <f t="shared" si="54"/>
        <v>178.2</v>
      </c>
      <c r="K268" s="58"/>
      <c r="L268" s="58"/>
      <c r="M268" s="59"/>
      <c r="N268" s="59"/>
      <c r="O268" s="30">
        <f t="shared" si="55"/>
        <v>178.2</v>
      </c>
      <c r="P268" s="30">
        <f t="shared" si="56"/>
        <v>178.2</v>
      </c>
      <c r="Q268" s="30"/>
      <c r="R268" s="1"/>
      <c r="S268" s="1"/>
      <c r="T268" s="1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7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7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7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7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7"/>
      <c r="EY268" s="6"/>
      <c r="EZ268" s="6"/>
    </row>
    <row r="269" spans="1:156" s="2" customFormat="1" ht="17.100000000000001" customHeight="1">
      <c r="A269" s="11" t="s">
        <v>250</v>
      </c>
      <c r="B269" s="4">
        <v>1</v>
      </c>
      <c r="C269" s="4">
        <v>10</v>
      </c>
      <c r="D269" s="36">
        <f t="shared" si="50"/>
        <v>1</v>
      </c>
      <c r="E269" s="63">
        <v>3137</v>
      </c>
      <c r="F269" s="30">
        <f t="shared" si="51"/>
        <v>285.2</v>
      </c>
      <c r="G269" s="30">
        <f t="shared" si="52"/>
        <v>285.2</v>
      </c>
      <c r="H269" s="30">
        <f t="shared" si="57"/>
        <v>0</v>
      </c>
      <c r="I269" s="30">
        <v>189.5</v>
      </c>
      <c r="J269" s="30">
        <f t="shared" si="54"/>
        <v>474.7</v>
      </c>
      <c r="K269" s="58"/>
      <c r="L269" s="58"/>
      <c r="M269" s="59"/>
      <c r="N269" s="59"/>
      <c r="O269" s="30">
        <f t="shared" si="55"/>
        <v>474.7</v>
      </c>
      <c r="P269" s="30">
        <f t="shared" si="56"/>
        <v>474.7</v>
      </c>
      <c r="Q269" s="30"/>
      <c r="R269" s="1"/>
      <c r="S269" s="1"/>
      <c r="T269" s="1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7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7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7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7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7"/>
      <c r="EY269" s="6"/>
      <c r="EZ269" s="6"/>
    </row>
    <row r="270" spans="1:156" s="2" customFormat="1" ht="17.100000000000001" customHeight="1">
      <c r="A270" s="11" t="s">
        <v>251</v>
      </c>
      <c r="B270" s="4">
        <v>1</v>
      </c>
      <c r="C270" s="4">
        <v>10</v>
      </c>
      <c r="D270" s="36">
        <f t="shared" si="50"/>
        <v>1</v>
      </c>
      <c r="E270" s="63">
        <v>1383</v>
      </c>
      <c r="F270" s="30">
        <f t="shared" si="51"/>
        <v>125.7</v>
      </c>
      <c r="G270" s="30">
        <f t="shared" si="52"/>
        <v>125.7</v>
      </c>
      <c r="H270" s="30">
        <f t="shared" si="57"/>
        <v>0</v>
      </c>
      <c r="I270" s="30">
        <v>83.5</v>
      </c>
      <c r="J270" s="30">
        <f t="shared" si="54"/>
        <v>209.2</v>
      </c>
      <c r="K270" s="58"/>
      <c r="L270" s="58"/>
      <c r="M270" s="59"/>
      <c r="N270" s="59"/>
      <c r="O270" s="30">
        <f t="shared" si="55"/>
        <v>209.2</v>
      </c>
      <c r="P270" s="30">
        <f t="shared" si="56"/>
        <v>209.2</v>
      </c>
      <c r="Q270" s="30"/>
      <c r="R270" s="1"/>
      <c r="S270" s="1"/>
      <c r="T270" s="1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7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7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7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7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7"/>
      <c r="EY270" s="6"/>
      <c r="EZ270" s="6"/>
    </row>
    <row r="271" spans="1:156" s="2" customFormat="1" ht="17.100000000000001" customHeight="1">
      <c r="A271" s="11" t="s">
        <v>252</v>
      </c>
      <c r="B271" s="4">
        <v>1</v>
      </c>
      <c r="C271" s="4">
        <v>10</v>
      </c>
      <c r="D271" s="36">
        <f t="shared" si="50"/>
        <v>1</v>
      </c>
      <c r="E271" s="63">
        <v>3332</v>
      </c>
      <c r="F271" s="30">
        <f t="shared" si="51"/>
        <v>302.89999999999998</v>
      </c>
      <c r="G271" s="30">
        <f t="shared" si="52"/>
        <v>302.89999999999998</v>
      </c>
      <c r="H271" s="30">
        <f t="shared" si="57"/>
        <v>0</v>
      </c>
      <c r="I271" s="30">
        <v>201.3</v>
      </c>
      <c r="J271" s="30">
        <f t="shared" si="54"/>
        <v>504.2</v>
      </c>
      <c r="K271" s="58"/>
      <c r="L271" s="58"/>
      <c r="M271" s="59"/>
      <c r="N271" s="59"/>
      <c r="O271" s="30">
        <f t="shared" si="55"/>
        <v>504.2</v>
      </c>
      <c r="P271" s="30">
        <f t="shared" si="56"/>
        <v>504.2</v>
      </c>
      <c r="Q271" s="30"/>
      <c r="R271" s="1"/>
      <c r="S271" s="1"/>
      <c r="T271" s="1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7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7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7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7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7"/>
      <c r="EY271" s="6"/>
      <c r="EZ271" s="6"/>
    </row>
    <row r="272" spans="1:156" s="2" customFormat="1" ht="17.100000000000001" customHeight="1">
      <c r="A272" s="11" t="s">
        <v>253</v>
      </c>
      <c r="B272" s="4">
        <v>1</v>
      </c>
      <c r="C272" s="4">
        <v>10</v>
      </c>
      <c r="D272" s="36">
        <f t="shared" si="50"/>
        <v>1</v>
      </c>
      <c r="E272" s="63">
        <v>1289</v>
      </c>
      <c r="F272" s="30">
        <f t="shared" si="51"/>
        <v>117.2</v>
      </c>
      <c r="G272" s="30">
        <f t="shared" si="52"/>
        <v>117.2</v>
      </c>
      <c r="H272" s="30">
        <f t="shared" si="57"/>
        <v>0</v>
      </c>
      <c r="I272" s="30">
        <v>77.8</v>
      </c>
      <c r="J272" s="30">
        <f t="shared" si="54"/>
        <v>195</v>
      </c>
      <c r="K272" s="58"/>
      <c r="L272" s="58"/>
      <c r="M272" s="59"/>
      <c r="N272" s="59"/>
      <c r="O272" s="30">
        <f t="shared" si="55"/>
        <v>195</v>
      </c>
      <c r="P272" s="30">
        <f t="shared" si="56"/>
        <v>195</v>
      </c>
      <c r="Q272" s="30"/>
      <c r="R272" s="1"/>
      <c r="S272" s="1"/>
      <c r="T272" s="1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7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7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7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7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7"/>
      <c r="EY272" s="6"/>
      <c r="EZ272" s="6"/>
    </row>
    <row r="273" spans="1:156" s="2" customFormat="1" ht="17.100000000000001" customHeight="1">
      <c r="A273" s="11" t="s">
        <v>254</v>
      </c>
      <c r="B273" s="4">
        <v>1</v>
      </c>
      <c r="C273" s="4">
        <v>10</v>
      </c>
      <c r="D273" s="36">
        <f t="shared" si="50"/>
        <v>1</v>
      </c>
      <c r="E273" s="63">
        <v>160</v>
      </c>
      <c r="F273" s="30">
        <f t="shared" si="51"/>
        <v>14.5</v>
      </c>
      <c r="G273" s="30">
        <f t="shared" si="52"/>
        <v>14.5</v>
      </c>
      <c r="H273" s="30">
        <f t="shared" si="57"/>
        <v>0</v>
      </c>
      <c r="I273" s="30">
        <v>9.6999999999999993</v>
      </c>
      <c r="J273" s="30">
        <f t="shared" si="54"/>
        <v>24.2</v>
      </c>
      <c r="K273" s="58"/>
      <c r="L273" s="58"/>
      <c r="M273" s="59"/>
      <c r="N273" s="59"/>
      <c r="O273" s="30">
        <f t="shared" si="55"/>
        <v>24.2</v>
      </c>
      <c r="P273" s="30">
        <f t="shared" si="56"/>
        <v>24.2</v>
      </c>
      <c r="Q273" s="30"/>
      <c r="R273" s="1"/>
      <c r="S273" s="1"/>
      <c r="T273" s="1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7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7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7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7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7"/>
      <c r="EY273" s="6"/>
      <c r="EZ273" s="6"/>
    </row>
    <row r="274" spans="1:156" s="2" customFormat="1" ht="17.100000000000001" customHeight="1">
      <c r="A274" s="15" t="s">
        <v>255</v>
      </c>
      <c r="B274" s="8"/>
      <c r="C274" s="8"/>
      <c r="D274" s="36"/>
      <c r="E274" s="64"/>
      <c r="F274" s="30"/>
      <c r="G274" s="30"/>
      <c r="H274" s="30"/>
      <c r="I274" s="30"/>
      <c r="J274" s="30"/>
      <c r="K274" s="8"/>
      <c r="L274" s="8"/>
      <c r="M274" s="8"/>
      <c r="N274" s="8"/>
      <c r="O274" s="30"/>
      <c r="P274" s="30"/>
      <c r="Q274" s="30"/>
      <c r="R274" s="1"/>
      <c r="S274" s="1"/>
      <c r="T274" s="1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7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7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7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7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7"/>
      <c r="EY274" s="6"/>
      <c r="EZ274" s="6"/>
    </row>
    <row r="275" spans="1:156" s="2" customFormat="1" ht="17.100000000000001" customHeight="1">
      <c r="A275" s="11" t="s">
        <v>256</v>
      </c>
      <c r="B275" s="4">
        <v>1</v>
      </c>
      <c r="C275" s="4">
        <v>10</v>
      </c>
      <c r="D275" s="36">
        <f t="shared" si="50"/>
        <v>1</v>
      </c>
      <c r="E275" s="63">
        <v>424</v>
      </c>
      <c r="F275" s="30">
        <f t="shared" si="51"/>
        <v>38.5</v>
      </c>
      <c r="G275" s="30">
        <f t="shared" si="52"/>
        <v>38.5</v>
      </c>
      <c r="H275" s="30">
        <f t="shared" ref="H275:H291" si="58">G275-F275</f>
        <v>0</v>
      </c>
      <c r="I275" s="30">
        <v>18.8</v>
      </c>
      <c r="J275" s="30">
        <f t="shared" si="54"/>
        <v>57.3</v>
      </c>
      <c r="K275" s="58"/>
      <c r="L275" s="58"/>
      <c r="M275" s="59"/>
      <c r="N275" s="59"/>
      <c r="O275" s="30">
        <f t="shared" si="55"/>
        <v>57.3</v>
      </c>
      <c r="P275" s="30">
        <f t="shared" si="56"/>
        <v>35.700000000000003</v>
      </c>
      <c r="Q275" s="30">
        <v>21.6</v>
      </c>
      <c r="R275" s="1"/>
      <c r="S275" s="1"/>
      <c r="T275" s="1"/>
      <c r="U275" s="51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7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7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7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7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7"/>
      <c r="EY275" s="6"/>
      <c r="EZ275" s="6"/>
    </row>
    <row r="276" spans="1:156" s="2" customFormat="1" ht="17.100000000000001" customHeight="1">
      <c r="A276" s="11" t="s">
        <v>257</v>
      </c>
      <c r="B276" s="4">
        <v>1</v>
      </c>
      <c r="C276" s="4">
        <v>10</v>
      </c>
      <c r="D276" s="36">
        <f t="shared" si="50"/>
        <v>1</v>
      </c>
      <c r="E276" s="63">
        <v>672</v>
      </c>
      <c r="F276" s="30">
        <f t="shared" si="51"/>
        <v>61.1</v>
      </c>
      <c r="G276" s="30">
        <f t="shared" si="52"/>
        <v>61.1</v>
      </c>
      <c r="H276" s="30">
        <f t="shared" si="58"/>
        <v>0</v>
      </c>
      <c r="I276" s="30">
        <v>29.7</v>
      </c>
      <c r="J276" s="30">
        <f t="shared" si="54"/>
        <v>90.8</v>
      </c>
      <c r="K276" s="58"/>
      <c r="L276" s="58"/>
      <c r="M276" s="59"/>
      <c r="N276" s="59"/>
      <c r="O276" s="30">
        <f t="shared" si="55"/>
        <v>90.8</v>
      </c>
      <c r="P276" s="30">
        <f t="shared" si="56"/>
        <v>62.3</v>
      </c>
      <c r="Q276" s="30">
        <v>28.5</v>
      </c>
      <c r="R276" s="1"/>
      <c r="S276" s="1"/>
      <c r="T276" s="1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7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7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7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7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7"/>
      <c r="EY276" s="6"/>
      <c r="EZ276" s="6"/>
    </row>
    <row r="277" spans="1:156" s="2" customFormat="1" ht="17.100000000000001" customHeight="1">
      <c r="A277" s="11" t="s">
        <v>258</v>
      </c>
      <c r="B277" s="4">
        <v>1</v>
      </c>
      <c r="C277" s="4">
        <v>10</v>
      </c>
      <c r="D277" s="36">
        <f t="shared" si="50"/>
        <v>1</v>
      </c>
      <c r="E277" s="63">
        <v>886</v>
      </c>
      <c r="F277" s="30">
        <f t="shared" si="51"/>
        <v>80.5</v>
      </c>
      <c r="G277" s="30">
        <f t="shared" si="52"/>
        <v>80.5</v>
      </c>
      <c r="H277" s="30">
        <f t="shared" si="58"/>
        <v>0</v>
      </c>
      <c r="I277" s="30">
        <v>39.299999999999997</v>
      </c>
      <c r="J277" s="30">
        <f t="shared" si="54"/>
        <v>119.8</v>
      </c>
      <c r="K277" s="58"/>
      <c r="L277" s="58"/>
      <c r="M277" s="59"/>
      <c r="N277" s="59"/>
      <c r="O277" s="30">
        <f t="shared" si="55"/>
        <v>119.8</v>
      </c>
      <c r="P277" s="30">
        <f t="shared" si="56"/>
        <v>86.2</v>
      </c>
      <c r="Q277" s="30">
        <v>33.6</v>
      </c>
      <c r="R277" s="1"/>
      <c r="S277" s="1"/>
      <c r="T277" s="1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7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7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7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7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7"/>
      <c r="EY277" s="6"/>
      <c r="EZ277" s="6"/>
    </row>
    <row r="278" spans="1:156" s="2" customFormat="1" ht="17.100000000000001" customHeight="1">
      <c r="A278" s="11" t="s">
        <v>259</v>
      </c>
      <c r="B278" s="4">
        <v>1</v>
      </c>
      <c r="C278" s="4">
        <v>10</v>
      </c>
      <c r="D278" s="36">
        <f t="shared" si="50"/>
        <v>1</v>
      </c>
      <c r="E278" s="63">
        <v>1587</v>
      </c>
      <c r="F278" s="30">
        <f t="shared" si="51"/>
        <v>144.30000000000001</v>
      </c>
      <c r="G278" s="30">
        <f t="shared" si="52"/>
        <v>144.30000000000001</v>
      </c>
      <c r="H278" s="30">
        <f t="shared" si="58"/>
        <v>0</v>
      </c>
      <c r="I278" s="30">
        <v>70.3</v>
      </c>
      <c r="J278" s="30">
        <f t="shared" si="54"/>
        <v>214.6</v>
      </c>
      <c r="K278" s="58"/>
      <c r="L278" s="58"/>
      <c r="M278" s="59"/>
      <c r="N278" s="59"/>
      <c r="O278" s="30">
        <f t="shared" si="55"/>
        <v>214.6</v>
      </c>
      <c r="P278" s="30">
        <f t="shared" si="56"/>
        <v>133.5</v>
      </c>
      <c r="Q278" s="30">
        <v>81.099999999999994</v>
      </c>
      <c r="R278" s="1"/>
      <c r="S278" s="1"/>
      <c r="T278" s="1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7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7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7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7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7"/>
      <c r="EY278" s="6"/>
      <c r="EZ278" s="6"/>
    </row>
    <row r="279" spans="1:156" s="2" customFormat="1" ht="17.100000000000001" customHeight="1">
      <c r="A279" s="11" t="s">
        <v>260</v>
      </c>
      <c r="B279" s="4">
        <v>1</v>
      </c>
      <c r="C279" s="4">
        <v>10</v>
      </c>
      <c r="D279" s="36">
        <f t="shared" si="50"/>
        <v>1</v>
      </c>
      <c r="E279" s="63">
        <v>551</v>
      </c>
      <c r="F279" s="30">
        <f t="shared" si="51"/>
        <v>50.1</v>
      </c>
      <c r="G279" s="30">
        <f t="shared" si="52"/>
        <v>50.1</v>
      </c>
      <c r="H279" s="30">
        <f t="shared" si="58"/>
        <v>0</v>
      </c>
      <c r="I279" s="30">
        <v>24.5</v>
      </c>
      <c r="J279" s="30">
        <f t="shared" si="54"/>
        <v>74.599999999999994</v>
      </c>
      <c r="K279" s="58"/>
      <c r="L279" s="58"/>
      <c r="M279" s="59"/>
      <c r="N279" s="59"/>
      <c r="O279" s="30">
        <f t="shared" si="55"/>
        <v>74.599999999999994</v>
      </c>
      <c r="P279" s="30">
        <f t="shared" si="56"/>
        <v>46.4</v>
      </c>
      <c r="Q279" s="30">
        <v>28.2</v>
      </c>
      <c r="R279" s="1"/>
      <c r="S279" s="1"/>
      <c r="T279" s="1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7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7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7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7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7"/>
      <c r="EY279" s="6"/>
      <c r="EZ279" s="6"/>
    </row>
    <row r="280" spans="1:156" s="2" customFormat="1" ht="17.100000000000001" customHeight="1">
      <c r="A280" s="11" t="s">
        <v>261</v>
      </c>
      <c r="B280" s="4">
        <v>1</v>
      </c>
      <c r="C280" s="4">
        <v>10</v>
      </c>
      <c r="D280" s="36">
        <f t="shared" si="50"/>
        <v>1</v>
      </c>
      <c r="E280" s="63">
        <v>1151</v>
      </c>
      <c r="F280" s="30">
        <f t="shared" si="51"/>
        <v>104.6</v>
      </c>
      <c r="G280" s="30">
        <f t="shared" si="52"/>
        <v>104.6</v>
      </c>
      <c r="H280" s="30">
        <f t="shared" si="58"/>
        <v>0</v>
      </c>
      <c r="I280" s="30">
        <v>51.1</v>
      </c>
      <c r="J280" s="30">
        <f t="shared" si="54"/>
        <v>155.69999999999999</v>
      </c>
      <c r="K280" s="58"/>
      <c r="L280" s="58"/>
      <c r="M280" s="59"/>
      <c r="N280" s="59"/>
      <c r="O280" s="30">
        <f t="shared" si="55"/>
        <v>155.69999999999999</v>
      </c>
      <c r="P280" s="30">
        <f t="shared" si="56"/>
        <v>105.7</v>
      </c>
      <c r="Q280" s="30">
        <v>50</v>
      </c>
      <c r="R280" s="1"/>
      <c r="S280" s="1"/>
      <c r="T280" s="1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7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7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7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7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7"/>
      <c r="EY280" s="6"/>
      <c r="EZ280" s="6"/>
    </row>
    <row r="281" spans="1:156" s="2" customFormat="1" ht="17.100000000000001" customHeight="1">
      <c r="A281" s="11" t="s">
        <v>262</v>
      </c>
      <c r="B281" s="4">
        <v>1</v>
      </c>
      <c r="C281" s="4">
        <v>10</v>
      </c>
      <c r="D281" s="36">
        <f t="shared" si="50"/>
        <v>1</v>
      </c>
      <c r="E281" s="63">
        <v>971</v>
      </c>
      <c r="F281" s="30">
        <f t="shared" si="51"/>
        <v>88.3</v>
      </c>
      <c r="G281" s="30">
        <f t="shared" si="52"/>
        <v>88.3</v>
      </c>
      <c r="H281" s="30">
        <f t="shared" si="58"/>
        <v>0</v>
      </c>
      <c r="I281" s="30">
        <v>43</v>
      </c>
      <c r="J281" s="30">
        <f t="shared" si="54"/>
        <v>131.30000000000001</v>
      </c>
      <c r="K281" s="58"/>
      <c r="L281" s="58"/>
      <c r="M281" s="59"/>
      <c r="N281" s="59"/>
      <c r="O281" s="30">
        <f t="shared" si="55"/>
        <v>131.30000000000001</v>
      </c>
      <c r="P281" s="30">
        <f t="shared" si="56"/>
        <v>130.6</v>
      </c>
      <c r="Q281" s="30">
        <v>0.7</v>
      </c>
      <c r="R281" s="1"/>
      <c r="S281" s="1"/>
      <c r="T281" s="1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7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7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7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7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7"/>
      <c r="EY281" s="6"/>
      <c r="EZ281" s="6"/>
    </row>
    <row r="282" spans="1:156" s="2" customFormat="1" ht="17.100000000000001" customHeight="1">
      <c r="A282" s="11" t="s">
        <v>263</v>
      </c>
      <c r="B282" s="4">
        <v>1</v>
      </c>
      <c r="C282" s="4">
        <v>10</v>
      </c>
      <c r="D282" s="36">
        <f t="shared" si="50"/>
        <v>1</v>
      </c>
      <c r="E282" s="63">
        <v>1350</v>
      </c>
      <c r="F282" s="30">
        <f t="shared" si="51"/>
        <v>122.7</v>
      </c>
      <c r="G282" s="30">
        <f t="shared" si="52"/>
        <v>122.7</v>
      </c>
      <c r="H282" s="30">
        <f t="shared" si="58"/>
        <v>0</v>
      </c>
      <c r="I282" s="30">
        <v>59.9</v>
      </c>
      <c r="J282" s="30">
        <f t="shared" si="54"/>
        <v>182.6</v>
      </c>
      <c r="K282" s="58"/>
      <c r="L282" s="58"/>
      <c r="M282" s="59"/>
      <c r="N282" s="59"/>
      <c r="O282" s="30">
        <f t="shared" si="55"/>
        <v>182.6</v>
      </c>
      <c r="P282" s="30">
        <f t="shared" si="56"/>
        <v>113.6</v>
      </c>
      <c r="Q282" s="30">
        <v>69</v>
      </c>
      <c r="R282" s="1"/>
      <c r="S282" s="1"/>
      <c r="T282" s="1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7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7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7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7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7"/>
      <c r="EY282" s="6"/>
      <c r="EZ282" s="6"/>
    </row>
    <row r="283" spans="1:156" s="2" customFormat="1" ht="17.100000000000001" customHeight="1">
      <c r="A283" s="11" t="s">
        <v>264</v>
      </c>
      <c r="B283" s="4">
        <v>1</v>
      </c>
      <c r="C283" s="4">
        <v>10</v>
      </c>
      <c r="D283" s="36">
        <f t="shared" si="50"/>
        <v>1</v>
      </c>
      <c r="E283" s="63">
        <v>1085</v>
      </c>
      <c r="F283" s="30">
        <f t="shared" si="51"/>
        <v>98.6</v>
      </c>
      <c r="G283" s="30">
        <f t="shared" si="52"/>
        <v>98.6</v>
      </c>
      <c r="H283" s="30">
        <f t="shared" si="58"/>
        <v>0</v>
      </c>
      <c r="I283" s="30">
        <v>48.1</v>
      </c>
      <c r="J283" s="30">
        <f t="shared" si="54"/>
        <v>146.69999999999999</v>
      </c>
      <c r="K283" s="58"/>
      <c r="L283" s="58"/>
      <c r="M283" s="59"/>
      <c r="N283" s="59"/>
      <c r="O283" s="30">
        <f t="shared" si="55"/>
        <v>146.69999999999999</v>
      </c>
      <c r="P283" s="30">
        <f t="shared" si="56"/>
        <v>100.4</v>
      </c>
      <c r="Q283" s="30">
        <v>46.3</v>
      </c>
      <c r="R283" s="1"/>
      <c r="S283" s="1"/>
      <c r="T283" s="1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7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7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7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7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7"/>
      <c r="EY283" s="6"/>
      <c r="EZ283" s="6"/>
    </row>
    <row r="284" spans="1:156" s="2" customFormat="1" ht="17.100000000000001" customHeight="1">
      <c r="A284" s="11" t="s">
        <v>265</v>
      </c>
      <c r="B284" s="4">
        <v>1</v>
      </c>
      <c r="C284" s="4">
        <v>10</v>
      </c>
      <c r="D284" s="36">
        <f t="shared" si="50"/>
        <v>1</v>
      </c>
      <c r="E284" s="63">
        <v>1014</v>
      </c>
      <c r="F284" s="30">
        <f t="shared" si="51"/>
        <v>92.2</v>
      </c>
      <c r="G284" s="30">
        <f t="shared" si="52"/>
        <v>92.2</v>
      </c>
      <c r="H284" s="30">
        <f t="shared" si="58"/>
        <v>0</v>
      </c>
      <c r="I284" s="30">
        <v>44.9</v>
      </c>
      <c r="J284" s="30">
        <f t="shared" si="54"/>
        <v>137.1</v>
      </c>
      <c r="K284" s="58"/>
      <c r="L284" s="58"/>
      <c r="M284" s="59"/>
      <c r="N284" s="59"/>
      <c r="O284" s="30">
        <f t="shared" si="55"/>
        <v>137.1</v>
      </c>
      <c r="P284" s="30">
        <f t="shared" si="56"/>
        <v>97.9</v>
      </c>
      <c r="Q284" s="30">
        <v>39.200000000000003</v>
      </c>
      <c r="R284" s="1"/>
      <c r="S284" s="1"/>
      <c r="T284" s="1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7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7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7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7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7"/>
      <c r="EY284" s="6"/>
      <c r="EZ284" s="6"/>
    </row>
    <row r="285" spans="1:156" s="2" customFormat="1" ht="17.100000000000001" customHeight="1">
      <c r="A285" s="11" t="s">
        <v>266</v>
      </c>
      <c r="B285" s="4">
        <v>1</v>
      </c>
      <c r="C285" s="4">
        <v>10</v>
      </c>
      <c r="D285" s="36">
        <f t="shared" si="50"/>
        <v>1</v>
      </c>
      <c r="E285" s="63">
        <v>1099</v>
      </c>
      <c r="F285" s="30">
        <f t="shared" si="51"/>
        <v>99.9</v>
      </c>
      <c r="G285" s="30">
        <f t="shared" si="52"/>
        <v>99.9</v>
      </c>
      <c r="H285" s="30">
        <f t="shared" si="58"/>
        <v>0</v>
      </c>
      <c r="I285" s="30">
        <v>48.7</v>
      </c>
      <c r="J285" s="30">
        <f t="shared" si="54"/>
        <v>148.6</v>
      </c>
      <c r="K285" s="58"/>
      <c r="L285" s="58"/>
      <c r="M285" s="59"/>
      <c r="N285" s="59"/>
      <c r="O285" s="30">
        <f t="shared" si="55"/>
        <v>148.6</v>
      </c>
      <c r="P285" s="30">
        <f t="shared" si="56"/>
        <v>148.6</v>
      </c>
      <c r="Q285" s="30"/>
      <c r="R285" s="1"/>
      <c r="S285" s="1"/>
      <c r="T285" s="1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7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7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7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7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7"/>
      <c r="EY285" s="6"/>
      <c r="EZ285" s="6"/>
    </row>
    <row r="286" spans="1:156" s="2" customFormat="1" ht="17.100000000000001" customHeight="1">
      <c r="A286" s="11" t="s">
        <v>267</v>
      </c>
      <c r="B286" s="4">
        <v>1</v>
      </c>
      <c r="C286" s="4">
        <v>10</v>
      </c>
      <c r="D286" s="36">
        <f t="shared" si="50"/>
        <v>1</v>
      </c>
      <c r="E286" s="63">
        <v>1022</v>
      </c>
      <c r="F286" s="30">
        <f t="shared" si="51"/>
        <v>92.9</v>
      </c>
      <c r="G286" s="30">
        <f t="shared" si="52"/>
        <v>92.9</v>
      </c>
      <c r="H286" s="30">
        <f t="shared" si="58"/>
        <v>0</v>
      </c>
      <c r="I286" s="30">
        <v>45.3</v>
      </c>
      <c r="J286" s="30">
        <f t="shared" si="54"/>
        <v>138.19999999999999</v>
      </c>
      <c r="K286" s="58"/>
      <c r="L286" s="58"/>
      <c r="M286" s="59"/>
      <c r="N286" s="59"/>
      <c r="O286" s="30">
        <f t="shared" si="55"/>
        <v>138.19999999999999</v>
      </c>
      <c r="P286" s="30">
        <f t="shared" si="56"/>
        <v>86.2</v>
      </c>
      <c r="Q286" s="30">
        <v>52</v>
      </c>
      <c r="R286" s="1"/>
      <c r="S286" s="1"/>
      <c r="T286" s="1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7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7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7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7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7"/>
      <c r="EY286" s="6"/>
      <c r="EZ286" s="6"/>
    </row>
    <row r="287" spans="1:156" s="2" customFormat="1" ht="17.100000000000001" customHeight="1">
      <c r="A287" s="11" t="s">
        <v>268</v>
      </c>
      <c r="B287" s="4">
        <v>1</v>
      </c>
      <c r="C287" s="4">
        <v>10</v>
      </c>
      <c r="D287" s="36">
        <f t="shared" si="50"/>
        <v>1</v>
      </c>
      <c r="E287" s="63">
        <v>136</v>
      </c>
      <c r="F287" s="30">
        <f t="shared" si="51"/>
        <v>12.4</v>
      </c>
      <c r="G287" s="30">
        <f t="shared" si="52"/>
        <v>12.4</v>
      </c>
      <c r="H287" s="30">
        <f t="shared" si="58"/>
        <v>0</v>
      </c>
      <c r="I287" s="30">
        <v>6</v>
      </c>
      <c r="J287" s="30">
        <f t="shared" si="54"/>
        <v>18.399999999999999</v>
      </c>
      <c r="K287" s="58"/>
      <c r="L287" s="58"/>
      <c r="M287" s="59"/>
      <c r="N287" s="59"/>
      <c r="O287" s="30">
        <f t="shared" si="55"/>
        <v>18.399999999999999</v>
      </c>
      <c r="P287" s="30">
        <f t="shared" si="56"/>
        <v>12.7</v>
      </c>
      <c r="Q287" s="30">
        <v>5.7</v>
      </c>
      <c r="R287" s="1"/>
      <c r="S287" s="1"/>
      <c r="T287" s="1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7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7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7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7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7"/>
      <c r="EY287" s="6"/>
      <c r="EZ287" s="6"/>
    </row>
    <row r="288" spans="1:156" s="2" customFormat="1" ht="17.100000000000001" customHeight="1">
      <c r="A288" s="11" t="s">
        <v>269</v>
      </c>
      <c r="B288" s="4">
        <v>1</v>
      </c>
      <c r="C288" s="4">
        <v>10</v>
      </c>
      <c r="D288" s="36">
        <f t="shared" si="50"/>
        <v>1</v>
      </c>
      <c r="E288" s="63">
        <v>1433</v>
      </c>
      <c r="F288" s="30">
        <f t="shared" si="51"/>
        <v>130.30000000000001</v>
      </c>
      <c r="G288" s="30">
        <f t="shared" si="52"/>
        <v>130.30000000000001</v>
      </c>
      <c r="H288" s="30">
        <f t="shared" si="58"/>
        <v>0</v>
      </c>
      <c r="I288" s="30">
        <v>63.5</v>
      </c>
      <c r="J288" s="30">
        <f t="shared" si="54"/>
        <v>193.8</v>
      </c>
      <c r="K288" s="58"/>
      <c r="L288" s="58"/>
      <c r="M288" s="59"/>
      <c r="N288" s="59"/>
      <c r="O288" s="30">
        <f t="shared" si="55"/>
        <v>193.8</v>
      </c>
      <c r="P288" s="30">
        <f t="shared" si="56"/>
        <v>120.6</v>
      </c>
      <c r="Q288" s="30">
        <v>73.2</v>
      </c>
      <c r="R288" s="1"/>
      <c r="S288" s="1"/>
      <c r="T288" s="1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7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7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7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7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7"/>
      <c r="EY288" s="6"/>
      <c r="EZ288" s="6"/>
    </row>
    <row r="289" spans="1:156" s="2" customFormat="1" ht="17.100000000000001" customHeight="1">
      <c r="A289" s="11" t="s">
        <v>270</v>
      </c>
      <c r="B289" s="4">
        <v>1</v>
      </c>
      <c r="C289" s="4">
        <v>10</v>
      </c>
      <c r="D289" s="36">
        <f t="shared" si="50"/>
        <v>1</v>
      </c>
      <c r="E289" s="63">
        <v>1116</v>
      </c>
      <c r="F289" s="30">
        <f t="shared" si="51"/>
        <v>101.5</v>
      </c>
      <c r="G289" s="30">
        <f t="shared" si="52"/>
        <v>101.5</v>
      </c>
      <c r="H289" s="30">
        <f t="shared" si="58"/>
        <v>0</v>
      </c>
      <c r="I289" s="30">
        <v>49.5</v>
      </c>
      <c r="J289" s="30">
        <f t="shared" si="54"/>
        <v>151</v>
      </c>
      <c r="K289" s="58"/>
      <c r="L289" s="58"/>
      <c r="M289" s="59"/>
      <c r="N289" s="59"/>
      <c r="O289" s="30">
        <f t="shared" si="55"/>
        <v>151</v>
      </c>
      <c r="P289" s="30">
        <f t="shared" si="56"/>
        <v>93.9</v>
      </c>
      <c r="Q289" s="30">
        <v>57.1</v>
      </c>
      <c r="R289" s="1"/>
      <c r="S289" s="1"/>
      <c r="T289" s="1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7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7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7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7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7"/>
      <c r="EY289" s="6"/>
      <c r="EZ289" s="6"/>
    </row>
    <row r="290" spans="1:156" s="2" customFormat="1" ht="17.100000000000001" customHeight="1">
      <c r="A290" s="11" t="s">
        <v>271</v>
      </c>
      <c r="B290" s="4">
        <v>1</v>
      </c>
      <c r="C290" s="4">
        <v>10</v>
      </c>
      <c r="D290" s="36">
        <f t="shared" si="50"/>
        <v>1</v>
      </c>
      <c r="E290" s="63">
        <v>38</v>
      </c>
      <c r="F290" s="30">
        <f t="shared" si="51"/>
        <v>3.5</v>
      </c>
      <c r="G290" s="30">
        <f t="shared" si="52"/>
        <v>3.5</v>
      </c>
      <c r="H290" s="30">
        <f t="shared" si="58"/>
        <v>0</v>
      </c>
      <c r="I290" s="30">
        <v>1.7</v>
      </c>
      <c r="J290" s="30">
        <f t="shared" si="54"/>
        <v>5.2</v>
      </c>
      <c r="K290" s="58"/>
      <c r="L290" s="58"/>
      <c r="M290" s="59"/>
      <c r="N290" s="59"/>
      <c r="O290" s="30">
        <f t="shared" si="55"/>
        <v>5.2</v>
      </c>
      <c r="P290" s="30">
        <f t="shared" si="56"/>
        <v>3.5</v>
      </c>
      <c r="Q290" s="30">
        <v>1.7</v>
      </c>
      <c r="R290" s="1"/>
      <c r="S290" s="1"/>
      <c r="T290" s="1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7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7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7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7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7"/>
      <c r="EY290" s="6"/>
      <c r="EZ290" s="6"/>
    </row>
    <row r="291" spans="1:156" s="2" customFormat="1" ht="17.100000000000001" customHeight="1">
      <c r="A291" s="11" t="s">
        <v>164</v>
      </c>
      <c r="B291" s="4">
        <v>1</v>
      </c>
      <c r="C291" s="4">
        <v>10</v>
      </c>
      <c r="D291" s="36">
        <f t="shared" si="50"/>
        <v>1</v>
      </c>
      <c r="E291" s="63">
        <v>517</v>
      </c>
      <c r="F291" s="30">
        <f t="shared" si="51"/>
        <v>47</v>
      </c>
      <c r="G291" s="30">
        <f t="shared" si="52"/>
        <v>47</v>
      </c>
      <c r="H291" s="30">
        <f t="shared" si="58"/>
        <v>0</v>
      </c>
      <c r="I291" s="30">
        <v>22.9</v>
      </c>
      <c r="J291" s="30">
        <f t="shared" si="54"/>
        <v>69.900000000000006</v>
      </c>
      <c r="K291" s="58"/>
      <c r="L291" s="58"/>
      <c r="M291" s="59"/>
      <c r="N291" s="59"/>
      <c r="O291" s="30">
        <f t="shared" si="55"/>
        <v>69.900000000000006</v>
      </c>
      <c r="P291" s="30">
        <f t="shared" si="56"/>
        <v>69.900000000000006</v>
      </c>
      <c r="Q291" s="30"/>
      <c r="R291" s="1"/>
      <c r="S291" s="1"/>
      <c r="T291" s="1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7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7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7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7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7"/>
      <c r="EY291" s="6"/>
      <c r="EZ291" s="6"/>
    </row>
    <row r="292" spans="1:156" s="2" customFormat="1" ht="17.100000000000001" customHeight="1">
      <c r="A292" s="15" t="s">
        <v>272</v>
      </c>
      <c r="B292" s="8"/>
      <c r="C292" s="8"/>
      <c r="D292" s="36"/>
      <c r="E292" s="64"/>
      <c r="F292" s="30"/>
      <c r="G292" s="30"/>
      <c r="H292" s="30"/>
      <c r="I292" s="30"/>
      <c r="J292" s="30"/>
      <c r="K292" s="8"/>
      <c r="L292" s="8"/>
      <c r="M292" s="8"/>
      <c r="N292" s="8"/>
      <c r="O292" s="30"/>
      <c r="P292" s="30"/>
      <c r="Q292" s="30"/>
      <c r="R292" s="1"/>
      <c r="S292" s="1"/>
      <c r="T292" s="1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7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7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7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7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7"/>
      <c r="EY292" s="6"/>
      <c r="EZ292" s="6"/>
    </row>
    <row r="293" spans="1:156" s="2" customFormat="1" ht="17.100000000000001" customHeight="1">
      <c r="A293" s="37" t="s">
        <v>68</v>
      </c>
      <c r="B293" s="4">
        <v>1</v>
      </c>
      <c r="C293" s="4">
        <v>10</v>
      </c>
      <c r="D293" s="36">
        <f t="shared" si="50"/>
        <v>1</v>
      </c>
      <c r="E293" s="63">
        <v>846</v>
      </c>
      <c r="F293" s="30">
        <f t="shared" si="51"/>
        <v>76.900000000000006</v>
      </c>
      <c r="G293" s="30">
        <f t="shared" si="52"/>
        <v>76.900000000000006</v>
      </c>
      <c r="H293" s="30">
        <f t="shared" ref="H293:H316" si="59">G293-F293</f>
        <v>0</v>
      </c>
      <c r="I293" s="30">
        <v>20.5</v>
      </c>
      <c r="J293" s="30">
        <f t="shared" si="54"/>
        <v>97.4</v>
      </c>
      <c r="K293" s="58"/>
      <c r="L293" s="58"/>
      <c r="M293" s="59"/>
      <c r="N293" s="59"/>
      <c r="O293" s="30">
        <f t="shared" si="55"/>
        <v>97.4</v>
      </c>
      <c r="P293" s="30">
        <f t="shared" si="56"/>
        <v>97.4</v>
      </c>
      <c r="Q293" s="30"/>
      <c r="R293" s="1"/>
      <c r="S293" s="1"/>
      <c r="T293" s="1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7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7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7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7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7"/>
      <c r="EY293" s="6"/>
      <c r="EZ293" s="6"/>
    </row>
    <row r="294" spans="1:156" s="2" customFormat="1" ht="17.100000000000001" customHeight="1">
      <c r="A294" s="37" t="s">
        <v>273</v>
      </c>
      <c r="B294" s="4">
        <v>1</v>
      </c>
      <c r="C294" s="4">
        <v>10</v>
      </c>
      <c r="D294" s="36">
        <f t="shared" si="50"/>
        <v>1</v>
      </c>
      <c r="E294" s="63">
        <v>61</v>
      </c>
      <c r="F294" s="30">
        <f t="shared" si="51"/>
        <v>5.5</v>
      </c>
      <c r="G294" s="30">
        <f t="shared" si="52"/>
        <v>5.5</v>
      </c>
      <c r="H294" s="30">
        <f t="shared" si="59"/>
        <v>0</v>
      </c>
      <c r="I294" s="30">
        <v>1.5</v>
      </c>
      <c r="J294" s="30">
        <f t="shared" si="54"/>
        <v>7</v>
      </c>
      <c r="K294" s="58"/>
      <c r="L294" s="58"/>
      <c r="M294" s="59"/>
      <c r="N294" s="59"/>
      <c r="O294" s="30">
        <f t="shared" si="55"/>
        <v>7</v>
      </c>
      <c r="P294" s="30">
        <f t="shared" si="56"/>
        <v>7</v>
      </c>
      <c r="Q294" s="30"/>
      <c r="R294" s="1"/>
      <c r="S294" s="1"/>
      <c r="T294" s="1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7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7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7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7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7"/>
      <c r="EY294" s="6"/>
      <c r="EZ294" s="6"/>
    </row>
    <row r="295" spans="1:156" s="2" customFormat="1" ht="17.100000000000001" customHeight="1">
      <c r="A295" s="37" t="s">
        <v>274</v>
      </c>
      <c r="B295" s="4">
        <v>1</v>
      </c>
      <c r="C295" s="4">
        <v>10</v>
      </c>
      <c r="D295" s="36">
        <f t="shared" si="50"/>
        <v>1</v>
      </c>
      <c r="E295" s="63">
        <v>142</v>
      </c>
      <c r="F295" s="30">
        <f t="shared" si="51"/>
        <v>12.9</v>
      </c>
      <c r="G295" s="30">
        <f t="shared" si="52"/>
        <v>12.9</v>
      </c>
      <c r="H295" s="30">
        <f t="shared" si="59"/>
        <v>0</v>
      </c>
      <c r="I295" s="30">
        <v>3.5</v>
      </c>
      <c r="J295" s="30">
        <f t="shared" si="54"/>
        <v>16.399999999999999</v>
      </c>
      <c r="K295" s="58"/>
      <c r="L295" s="58"/>
      <c r="M295" s="59"/>
      <c r="N295" s="59"/>
      <c r="O295" s="30">
        <f t="shared" si="55"/>
        <v>16.399999999999999</v>
      </c>
      <c r="P295" s="30">
        <f t="shared" si="56"/>
        <v>16.399999999999999</v>
      </c>
      <c r="Q295" s="30"/>
      <c r="R295" s="1"/>
      <c r="S295" s="1"/>
      <c r="T295" s="1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7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7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7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7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7"/>
      <c r="EY295" s="6"/>
      <c r="EZ295" s="6"/>
    </row>
    <row r="296" spans="1:156" s="2" customFormat="1" ht="17.100000000000001" customHeight="1">
      <c r="A296" s="37" t="s">
        <v>50</v>
      </c>
      <c r="B296" s="4">
        <v>1</v>
      </c>
      <c r="C296" s="4">
        <v>10</v>
      </c>
      <c r="D296" s="36">
        <f t="shared" si="50"/>
        <v>1</v>
      </c>
      <c r="E296" s="63">
        <v>84</v>
      </c>
      <c r="F296" s="30">
        <f t="shared" si="51"/>
        <v>7.6</v>
      </c>
      <c r="G296" s="30">
        <f t="shared" si="52"/>
        <v>7.6</v>
      </c>
      <c r="H296" s="30">
        <f t="shared" si="59"/>
        <v>0</v>
      </c>
      <c r="I296" s="30">
        <v>2.1</v>
      </c>
      <c r="J296" s="30">
        <f t="shared" si="54"/>
        <v>9.6999999999999993</v>
      </c>
      <c r="K296" s="58"/>
      <c r="L296" s="58"/>
      <c r="M296" s="59"/>
      <c r="N296" s="59"/>
      <c r="O296" s="30">
        <f t="shared" si="55"/>
        <v>9.6999999999999993</v>
      </c>
      <c r="P296" s="30">
        <f t="shared" si="56"/>
        <v>9.6999999999999993</v>
      </c>
      <c r="Q296" s="30"/>
      <c r="R296" s="1"/>
      <c r="S296" s="1"/>
      <c r="T296" s="1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7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7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7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7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7"/>
      <c r="EY296" s="6"/>
      <c r="EZ296" s="6"/>
    </row>
    <row r="297" spans="1:156" s="2" customFormat="1" ht="17.100000000000001" customHeight="1">
      <c r="A297" s="37" t="s">
        <v>275</v>
      </c>
      <c r="B297" s="4">
        <v>1</v>
      </c>
      <c r="C297" s="4">
        <v>10</v>
      </c>
      <c r="D297" s="36">
        <f t="shared" si="50"/>
        <v>1</v>
      </c>
      <c r="E297" s="63">
        <v>771</v>
      </c>
      <c r="F297" s="30">
        <f t="shared" si="51"/>
        <v>70.099999999999994</v>
      </c>
      <c r="G297" s="30">
        <f t="shared" si="52"/>
        <v>70.099999999999994</v>
      </c>
      <c r="H297" s="30">
        <f t="shared" si="59"/>
        <v>0</v>
      </c>
      <c r="I297" s="30">
        <v>18.7</v>
      </c>
      <c r="J297" s="30">
        <f t="shared" si="54"/>
        <v>88.8</v>
      </c>
      <c r="K297" s="58"/>
      <c r="L297" s="58"/>
      <c r="M297" s="59"/>
      <c r="N297" s="59"/>
      <c r="O297" s="30">
        <f t="shared" si="55"/>
        <v>88.8</v>
      </c>
      <c r="P297" s="30">
        <f t="shared" si="56"/>
        <v>88.8</v>
      </c>
      <c r="Q297" s="30"/>
      <c r="R297" s="1"/>
      <c r="S297" s="1"/>
      <c r="T297" s="1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7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7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7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7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7"/>
      <c r="EY297" s="6"/>
      <c r="EZ297" s="6"/>
    </row>
    <row r="298" spans="1:156" s="2" customFormat="1" ht="17.100000000000001" customHeight="1">
      <c r="A298" s="37" t="s">
        <v>276</v>
      </c>
      <c r="B298" s="4">
        <v>1</v>
      </c>
      <c r="C298" s="4">
        <v>10</v>
      </c>
      <c r="D298" s="36">
        <f t="shared" si="50"/>
        <v>1</v>
      </c>
      <c r="E298" s="63">
        <v>1113</v>
      </c>
      <c r="F298" s="30">
        <f t="shared" si="51"/>
        <v>101.2</v>
      </c>
      <c r="G298" s="30">
        <f t="shared" si="52"/>
        <v>101.2</v>
      </c>
      <c r="H298" s="30">
        <f t="shared" si="59"/>
        <v>0</v>
      </c>
      <c r="I298" s="30">
        <v>27</v>
      </c>
      <c r="J298" s="30">
        <f t="shared" si="54"/>
        <v>128.19999999999999</v>
      </c>
      <c r="K298" s="58"/>
      <c r="L298" s="58"/>
      <c r="M298" s="59"/>
      <c r="N298" s="59"/>
      <c r="O298" s="30">
        <f t="shared" si="55"/>
        <v>128.19999999999999</v>
      </c>
      <c r="P298" s="30">
        <f t="shared" si="56"/>
        <v>128.19999999999999</v>
      </c>
      <c r="Q298" s="30"/>
      <c r="R298" s="1"/>
      <c r="S298" s="1"/>
      <c r="T298" s="1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7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7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7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7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7"/>
      <c r="EY298" s="6"/>
      <c r="EZ298" s="6"/>
    </row>
    <row r="299" spans="1:156" s="2" customFormat="1" ht="17.100000000000001" customHeight="1">
      <c r="A299" s="37" t="s">
        <v>277</v>
      </c>
      <c r="B299" s="4">
        <v>1</v>
      </c>
      <c r="C299" s="4">
        <v>10</v>
      </c>
      <c r="D299" s="36">
        <f t="shared" si="50"/>
        <v>1</v>
      </c>
      <c r="E299" s="63">
        <v>115</v>
      </c>
      <c r="F299" s="30">
        <f t="shared" si="51"/>
        <v>10.5</v>
      </c>
      <c r="G299" s="30">
        <f t="shared" si="52"/>
        <v>10.5</v>
      </c>
      <c r="H299" s="30">
        <f t="shared" si="59"/>
        <v>0</v>
      </c>
      <c r="I299" s="30">
        <v>2.8</v>
      </c>
      <c r="J299" s="30">
        <f t="shared" si="54"/>
        <v>13.3</v>
      </c>
      <c r="K299" s="58"/>
      <c r="L299" s="58"/>
      <c r="M299" s="59"/>
      <c r="N299" s="59"/>
      <c r="O299" s="30">
        <f t="shared" si="55"/>
        <v>13.3</v>
      </c>
      <c r="P299" s="30">
        <f t="shared" si="56"/>
        <v>13.3</v>
      </c>
      <c r="Q299" s="30"/>
      <c r="R299" s="1"/>
      <c r="S299" s="1"/>
      <c r="T299" s="1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7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7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7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7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7"/>
      <c r="EY299" s="6"/>
      <c r="EZ299" s="6"/>
    </row>
    <row r="300" spans="1:156" s="2" customFormat="1" ht="17.100000000000001" customHeight="1">
      <c r="A300" s="37" t="s">
        <v>278</v>
      </c>
      <c r="B300" s="4">
        <v>1</v>
      </c>
      <c r="C300" s="4">
        <v>10</v>
      </c>
      <c r="D300" s="36">
        <f t="shared" si="50"/>
        <v>1</v>
      </c>
      <c r="E300" s="63">
        <v>1109</v>
      </c>
      <c r="F300" s="30">
        <f t="shared" si="51"/>
        <v>100.8</v>
      </c>
      <c r="G300" s="30">
        <f t="shared" si="52"/>
        <v>100.8</v>
      </c>
      <c r="H300" s="30">
        <f t="shared" si="59"/>
        <v>0</v>
      </c>
      <c r="I300" s="30">
        <v>26.9</v>
      </c>
      <c r="J300" s="30">
        <f t="shared" si="54"/>
        <v>127.7</v>
      </c>
      <c r="K300" s="58"/>
      <c r="L300" s="58"/>
      <c r="M300" s="59"/>
      <c r="N300" s="59"/>
      <c r="O300" s="30">
        <f t="shared" si="55"/>
        <v>127.7</v>
      </c>
      <c r="P300" s="30">
        <f t="shared" si="56"/>
        <v>127.7</v>
      </c>
      <c r="Q300" s="30"/>
      <c r="R300" s="1"/>
      <c r="S300" s="1"/>
      <c r="T300" s="1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7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7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7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7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7"/>
      <c r="EY300" s="6"/>
      <c r="EZ300" s="6"/>
    </row>
    <row r="301" spans="1:156" s="2" customFormat="1" ht="17.100000000000001" customHeight="1">
      <c r="A301" s="37" t="s">
        <v>279</v>
      </c>
      <c r="B301" s="4">
        <v>1</v>
      </c>
      <c r="C301" s="4">
        <v>10</v>
      </c>
      <c r="D301" s="36">
        <f t="shared" si="50"/>
        <v>1</v>
      </c>
      <c r="E301" s="63">
        <v>517</v>
      </c>
      <c r="F301" s="30">
        <f t="shared" si="51"/>
        <v>47</v>
      </c>
      <c r="G301" s="30">
        <f t="shared" si="52"/>
        <v>47</v>
      </c>
      <c r="H301" s="30">
        <f t="shared" si="59"/>
        <v>0</v>
      </c>
      <c r="I301" s="30">
        <v>12.5</v>
      </c>
      <c r="J301" s="30">
        <f t="shared" si="54"/>
        <v>59.5</v>
      </c>
      <c r="K301" s="58"/>
      <c r="L301" s="58"/>
      <c r="M301" s="59"/>
      <c r="N301" s="59"/>
      <c r="O301" s="30">
        <f t="shared" si="55"/>
        <v>59.5</v>
      </c>
      <c r="P301" s="30">
        <f t="shared" si="56"/>
        <v>59.5</v>
      </c>
      <c r="Q301" s="30"/>
      <c r="R301" s="1"/>
      <c r="S301" s="1"/>
      <c r="T301" s="1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7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7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7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7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7"/>
      <c r="EY301" s="6"/>
      <c r="EZ301" s="6"/>
    </row>
    <row r="302" spans="1:156" s="2" customFormat="1" ht="17.100000000000001" customHeight="1">
      <c r="A302" s="37" t="s">
        <v>280</v>
      </c>
      <c r="B302" s="4">
        <v>1</v>
      </c>
      <c r="C302" s="4">
        <v>10</v>
      </c>
      <c r="D302" s="36">
        <f t="shared" si="50"/>
        <v>1</v>
      </c>
      <c r="E302" s="63">
        <v>105</v>
      </c>
      <c r="F302" s="30">
        <f t="shared" si="51"/>
        <v>9.5</v>
      </c>
      <c r="G302" s="30">
        <f t="shared" si="52"/>
        <v>9.5</v>
      </c>
      <c r="H302" s="30">
        <f t="shared" si="59"/>
        <v>0</v>
      </c>
      <c r="I302" s="30">
        <v>2.6</v>
      </c>
      <c r="J302" s="30">
        <f t="shared" si="54"/>
        <v>12.1</v>
      </c>
      <c r="K302" s="58"/>
      <c r="L302" s="58"/>
      <c r="M302" s="59"/>
      <c r="N302" s="59"/>
      <c r="O302" s="30">
        <f t="shared" si="55"/>
        <v>12.1</v>
      </c>
      <c r="P302" s="30">
        <f t="shared" si="56"/>
        <v>12.1</v>
      </c>
      <c r="Q302" s="30"/>
      <c r="R302" s="1"/>
      <c r="S302" s="1"/>
      <c r="T302" s="1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7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7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7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7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7"/>
      <c r="EY302" s="6"/>
      <c r="EZ302" s="6"/>
    </row>
    <row r="303" spans="1:156" s="2" customFormat="1" ht="17.100000000000001" customHeight="1">
      <c r="A303" s="37" t="s">
        <v>281</v>
      </c>
      <c r="B303" s="4">
        <v>1</v>
      </c>
      <c r="C303" s="4">
        <v>10</v>
      </c>
      <c r="D303" s="36">
        <f t="shared" si="50"/>
        <v>1</v>
      </c>
      <c r="E303" s="63">
        <v>1115</v>
      </c>
      <c r="F303" s="30">
        <f t="shared" si="51"/>
        <v>101.4</v>
      </c>
      <c r="G303" s="30">
        <f t="shared" si="52"/>
        <v>101.4</v>
      </c>
      <c r="H303" s="30">
        <f t="shared" si="59"/>
        <v>0</v>
      </c>
      <c r="I303" s="30">
        <v>27.1</v>
      </c>
      <c r="J303" s="30">
        <f t="shared" si="54"/>
        <v>128.5</v>
      </c>
      <c r="K303" s="58"/>
      <c r="L303" s="58"/>
      <c r="M303" s="59"/>
      <c r="N303" s="59"/>
      <c r="O303" s="30">
        <f t="shared" si="55"/>
        <v>128.5</v>
      </c>
      <c r="P303" s="30">
        <f t="shared" si="56"/>
        <v>128.5</v>
      </c>
      <c r="Q303" s="30"/>
      <c r="R303" s="1"/>
      <c r="S303" s="1"/>
      <c r="T303" s="1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7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7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7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7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7"/>
      <c r="EY303" s="6"/>
      <c r="EZ303" s="6"/>
    </row>
    <row r="304" spans="1:156" s="2" customFormat="1" ht="17.100000000000001" customHeight="1">
      <c r="A304" s="37" t="s">
        <v>282</v>
      </c>
      <c r="B304" s="4">
        <v>1</v>
      </c>
      <c r="C304" s="4">
        <v>10</v>
      </c>
      <c r="D304" s="36">
        <f t="shared" si="50"/>
        <v>1</v>
      </c>
      <c r="E304" s="63">
        <v>57</v>
      </c>
      <c r="F304" s="30">
        <f t="shared" si="51"/>
        <v>5.2</v>
      </c>
      <c r="G304" s="30">
        <f t="shared" si="52"/>
        <v>5.2</v>
      </c>
      <c r="H304" s="30">
        <f t="shared" si="59"/>
        <v>0</v>
      </c>
      <c r="I304" s="30">
        <v>1.4</v>
      </c>
      <c r="J304" s="30">
        <f t="shared" si="54"/>
        <v>6.6</v>
      </c>
      <c r="K304" s="58"/>
      <c r="L304" s="58"/>
      <c r="M304" s="59"/>
      <c r="N304" s="59"/>
      <c r="O304" s="30">
        <f t="shared" si="55"/>
        <v>6.6</v>
      </c>
      <c r="P304" s="30">
        <f t="shared" si="56"/>
        <v>6.6</v>
      </c>
      <c r="Q304" s="30"/>
      <c r="R304" s="1"/>
      <c r="S304" s="1"/>
      <c r="T304" s="1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7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7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7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7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7"/>
      <c r="EY304" s="6"/>
      <c r="EZ304" s="6"/>
    </row>
    <row r="305" spans="1:156" s="2" customFormat="1" ht="17.100000000000001" customHeight="1">
      <c r="A305" s="37" t="s">
        <v>283</v>
      </c>
      <c r="B305" s="4">
        <v>1</v>
      </c>
      <c r="C305" s="4">
        <v>10</v>
      </c>
      <c r="D305" s="36">
        <f t="shared" si="50"/>
        <v>1</v>
      </c>
      <c r="E305" s="63">
        <v>940</v>
      </c>
      <c r="F305" s="30">
        <f t="shared" si="51"/>
        <v>85.5</v>
      </c>
      <c r="G305" s="30">
        <f t="shared" si="52"/>
        <v>85.5</v>
      </c>
      <c r="H305" s="30">
        <f t="shared" si="59"/>
        <v>0</v>
      </c>
      <c r="I305" s="30">
        <v>22.8</v>
      </c>
      <c r="J305" s="30">
        <f t="shared" si="54"/>
        <v>108.3</v>
      </c>
      <c r="K305" s="58"/>
      <c r="L305" s="58"/>
      <c r="M305" s="59"/>
      <c r="N305" s="59"/>
      <c r="O305" s="30">
        <f t="shared" si="55"/>
        <v>108.3</v>
      </c>
      <c r="P305" s="30">
        <f t="shared" si="56"/>
        <v>108.3</v>
      </c>
      <c r="Q305" s="30"/>
      <c r="R305" s="1"/>
      <c r="S305" s="1"/>
      <c r="T305" s="1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7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7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7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7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7"/>
      <c r="EY305" s="6"/>
      <c r="EZ305" s="6"/>
    </row>
    <row r="306" spans="1:156" s="2" customFormat="1" ht="17.100000000000001" customHeight="1">
      <c r="A306" s="37" t="s">
        <v>284</v>
      </c>
      <c r="B306" s="4">
        <v>1</v>
      </c>
      <c r="C306" s="4">
        <v>10</v>
      </c>
      <c r="D306" s="36">
        <f t="shared" si="50"/>
        <v>1</v>
      </c>
      <c r="E306" s="63">
        <v>45</v>
      </c>
      <c r="F306" s="30">
        <f t="shared" si="51"/>
        <v>4.0999999999999996</v>
      </c>
      <c r="G306" s="30">
        <f t="shared" si="52"/>
        <v>4.0999999999999996</v>
      </c>
      <c r="H306" s="30">
        <f t="shared" si="59"/>
        <v>0</v>
      </c>
      <c r="I306" s="30">
        <v>1.1000000000000001</v>
      </c>
      <c r="J306" s="30">
        <f t="shared" si="54"/>
        <v>5.2</v>
      </c>
      <c r="K306" s="58"/>
      <c r="L306" s="58"/>
      <c r="M306" s="59"/>
      <c r="N306" s="59"/>
      <c r="O306" s="30">
        <f t="shared" si="55"/>
        <v>5.2</v>
      </c>
      <c r="P306" s="30">
        <f t="shared" si="56"/>
        <v>5.2</v>
      </c>
      <c r="Q306" s="30"/>
      <c r="R306" s="1"/>
      <c r="S306" s="1"/>
      <c r="T306" s="1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7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7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7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7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7"/>
      <c r="EY306" s="6"/>
      <c r="EZ306" s="6"/>
    </row>
    <row r="307" spans="1:156" s="2" customFormat="1" ht="16.5" customHeight="1">
      <c r="A307" s="37" t="s">
        <v>285</v>
      </c>
      <c r="B307" s="4">
        <v>1</v>
      </c>
      <c r="C307" s="4">
        <v>10</v>
      </c>
      <c r="D307" s="36">
        <f t="shared" si="50"/>
        <v>1</v>
      </c>
      <c r="E307" s="63">
        <v>146</v>
      </c>
      <c r="F307" s="30">
        <f t="shared" si="51"/>
        <v>13.3</v>
      </c>
      <c r="G307" s="30">
        <f t="shared" si="52"/>
        <v>13.3</v>
      </c>
      <c r="H307" s="30">
        <f t="shared" si="59"/>
        <v>0</v>
      </c>
      <c r="I307" s="30">
        <v>3.5</v>
      </c>
      <c r="J307" s="30">
        <f t="shared" si="54"/>
        <v>16.8</v>
      </c>
      <c r="K307" s="58"/>
      <c r="L307" s="58"/>
      <c r="M307" s="59"/>
      <c r="N307" s="59"/>
      <c r="O307" s="30">
        <f t="shared" si="55"/>
        <v>16.8</v>
      </c>
      <c r="P307" s="30">
        <f t="shared" si="56"/>
        <v>16.8</v>
      </c>
      <c r="Q307" s="30"/>
      <c r="R307" s="1"/>
      <c r="S307" s="1"/>
      <c r="T307" s="1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7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7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7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7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7"/>
      <c r="EY307" s="6"/>
      <c r="EZ307" s="6"/>
    </row>
    <row r="308" spans="1:156" s="2" customFormat="1" ht="17.100000000000001" customHeight="1">
      <c r="A308" s="37" t="s">
        <v>286</v>
      </c>
      <c r="B308" s="4">
        <v>1</v>
      </c>
      <c r="C308" s="4">
        <v>10</v>
      </c>
      <c r="D308" s="36">
        <f t="shared" si="50"/>
        <v>1</v>
      </c>
      <c r="E308" s="63">
        <v>39</v>
      </c>
      <c r="F308" s="30">
        <f t="shared" si="51"/>
        <v>3.5</v>
      </c>
      <c r="G308" s="30">
        <f t="shared" si="52"/>
        <v>3.5</v>
      </c>
      <c r="H308" s="30">
        <f t="shared" si="59"/>
        <v>0</v>
      </c>
      <c r="I308" s="30">
        <v>0.9</v>
      </c>
      <c r="J308" s="30">
        <f t="shared" si="54"/>
        <v>4.4000000000000004</v>
      </c>
      <c r="K308" s="58"/>
      <c r="L308" s="58"/>
      <c r="M308" s="59"/>
      <c r="N308" s="59"/>
      <c r="O308" s="30">
        <f t="shared" si="55"/>
        <v>4.4000000000000004</v>
      </c>
      <c r="P308" s="30">
        <f t="shared" si="56"/>
        <v>4.4000000000000004</v>
      </c>
      <c r="Q308" s="30"/>
      <c r="R308" s="1"/>
      <c r="S308" s="1"/>
      <c r="T308" s="1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7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7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7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7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7"/>
      <c r="EY308" s="6"/>
      <c r="EZ308" s="6"/>
    </row>
    <row r="309" spans="1:156" s="2" customFormat="1" ht="17.100000000000001" customHeight="1">
      <c r="A309" s="37" t="s">
        <v>287</v>
      </c>
      <c r="B309" s="4">
        <v>1</v>
      </c>
      <c r="C309" s="4">
        <v>10</v>
      </c>
      <c r="D309" s="36">
        <f t="shared" si="50"/>
        <v>1</v>
      </c>
      <c r="E309" s="63">
        <v>19</v>
      </c>
      <c r="F309" s="30">
        <f t="shared" si="51"/>
        <v>1.7</v>
      </c>
      <c r="G309" s="30">
        <f t="shared" si="52"/>
        <v>1.7</v>
      </c>
      <c r="H309" s="30">
        <f t="shared" si="59"/>
        <v>0</v>
      </c>
      <c r="I309" s="30">
        <v>0.5</v>
      </c>
      <c r="J309" s="30">
        <f t="shared" si="54"/>
        <v>2.2000000000000002</v>
      </c>
      <c r="K309" s="58"/>
      <c r="L309" s="58"/>
      <c r="M309" s="59"/>
      <c r="N309" s="59"/>
      <c r="O309" s="30">
        <f t="shared" si="55"/>
        <v>2.2000000000000002</v>
      </c>
      <c r="P309" s="30">
        <f t="shared" si="56"/>
        <v>2.2000000000000002</v>
      </c>
      <c r="Q309" s="30"/>
      <c r="R309" s="1"/>
      <c r="S309" s="1"/>
      <c r="T309" s="1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7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7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7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7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7"/>
      <c r="EY309" s="6"/>
      <c r="EZ309" s="6"/>
    </row>
    <row r="310" spans="1:156" s="2" customFormat="1" ht="17.100000000000001" customHeight="1">
      <c r="A310" s="37" t="s">
        <v>288</v>
      </c>
      <c r="B310" s="4">
        <v>1</v>
      </c>
      <c r="C310" s="4">
        <v>10</v>
      </c>
      <c r="D310" s="36">
        <f t="shared" si="50"/>
        <v>1</v>
      </c>
      <c r="E310" s="63">
        <v>654</v>
      </c>
      <c r="F310" s="30">
        <f t="shared" si="51"/>
        <v>59.5</v>
      </c>
      <c r="G310" s="30">
        <f t="shared" si="52"/>
        <v>59.5</v>
      </c>
      <c r="H310" s="30">
        <f t="shared" si="59"/>
        <v>0</v>
      </c>
      <c r="I310" s="30">
        <v>15.9</v>
      </c>
      <c r="J310" s="30">
        <f t="shared" si="54"/>
        <v>75.400000000000006</v>
      </c>
      <c r="K310" s="58"/>
      <c r="L310" s="58"/>
      <c r="M310" s="59"/>
      <c r="N310" s="59"/>
      <c r="O310" s="30">
        <f t="shared" si="55"/>
        <v>75.400000000000006</v>
      </c>
      <c r="P310" s="30">
        <f t="shared" si="56"/>
        <v>75.400000000000006</v>
      </c>
      <c r="Q310" s="30"/>
      <c r="R310" s="1"/>
      <c r="S310" s="1"/>
      <c r="T310" s="1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7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7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7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7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7"/>
      <c r="EY310" s="6"/>
      <c r="EZ310" s="6"/>
    </row>
    <row r="311" spans="1:156" s="2" customFormat="1" ht="17.100000000000001" customHeight="1">
      <c r="A311" s="37" t="s">
        <v>289</v>
      </c>
      <c r="B311" s="4">
        <v>1</v>
      </c>
      <c r="C311" s="4">
        <v>10</v>
      </c>
      <c r="D311" s="36">
        <f t="shared" si="50"/>
        <v>1</v>
      </c>
      <c r="E311" s="63">
        <v>1144</v>
      </c>
      <c r="F311" s="30">
        <f t="shared" si="51"/>
        <v>104</v>
      </c>
      <c r="G311" s="30">
        <f t="shared" si="52"/>
        <v>104</v>
      </c>
      <c r="H311" s="30">
        <f t="shared" si="59"/>
        <v>0</v>
      </c>
      <c r="I311" s="30">
        <v>27.8</v>
      </c>
      <c r="J311" s="30">
        <f t="shared" si="54"/>
        <v>131.80000000000001</v>
      </c>
      <c r="K311" s="58"/>
      <c r="L311" s="58"/>
      <c r="M311" s="59"/>
      <c r="N311" s="59"/>
      <c r="O311" s="30">
        <f t="shared" si="55"/>
        <v>131.80000000000001</v>
      </c>
      <c r="P311" s="30">
        <f t="shared" si="56"/>
        <v>131.80000000000001</v>
      </c>
      <c r="Q311" s="30"/>
      <c r="R311" s="1"/>
      <c r="S311" s="1"/>
      <c r="T311" s="1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7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7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7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7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7"/>
      <c r="EY311" s="6"/>
      <c r="EZ311" s="6"/>
    </row>
    <row r="312" spans="1:156" s="2" customFormat="1" ht="17.100000000000001" customHeight="1">
      <c r="A312" s="37" t="s">
        <v>290</v>
      </c>
      <c r="B312" s="4">
        <v>1</v>
      </c>
      <c r="C312" s="4">
        <v>10</v>
      </c>
      <c r="D312" s="36">
        <f t="shared" si="50"/>
        <v>1</v>
      </c>
      <c r="E312" s="63">
        <v>1173</v>
      </c>
      <c r="F312" s="30">
        <f t="shared" si="51"/>
        <v>106.6</v>
      </c>
      <c r="G312" s="30">
        <f t="shared" si="52"/>
        <v>106.6</v>
      </c>
      <c r="H312" s="30">
        <f t="shared" si="59"/>
        <v>0</v>
      </c>
      <c r="I312" s="30">
        <v>28.5</v>
      </c>
      <c r="J312" s="30">
        <f t="shared" si="54"/>
        <v>135.1</v>
      </c>
      <c r="K312" s="58"/>
      <c r="L312" s="58"/>
      <c r="M312" s="59"/>
      <c r="N312" s="59"/>
      <c r="O312" s="30">
        <f t="shared" si="55"/>
        <v>135.1</v>
      </c>
      <c r="P312" s="30">
        <f t="shared" si="56"/>
        <v>135.1</v>
      </c>
      <c r="Q312" s="30"/>
      <c r="R312" s="1"/>
      <c r="S312" s="1"/>
      <c r="T312" s="1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7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7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7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7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7"/>
      <c r="EY312" s="6"/>
      <c r="EZ312" s="6"/>
    </row>
    <row r="313" spans="1:156" s="2" customFormat="1" ht="17.100000000000001" customHeight="1">
      <c r="A313" s="37" t="s">
        <v>291</v>
      </c>
      <c r="B313" s="4">
        <v>1</v>
      </c>
      <c r="C313" s="4">
        <v>10</v>
      </c>
      <c r="D313" s="36">
        <f t="shared" si="50"/>
        <v>1</v>
      </c>
      <c r="E313" s="63">
        <v>62</v>
      </c>
      <c r="F313" s="30">
        <f t="shared" si="51"/>
        <v>5.6</v>
      </c>
      <c r="G313" s="30">
        <f t="shared" si="52"/>
        <v>5.6</v>
      </c>
      <c r="H313" s="30">
        <f t="shared" si="59"/>
        <v>0</v>
      </c>
      <c r="I313" s="30">
        <v>1.5</v>
      </c>
      <c r="J313" s="30">
        <f t="shared" si="54"/>
        <v>7.1</v>
      </c>
      <c r="K313" s="58"/>
      <c r="L313" s="58"/>
      <c r="M313" s="59"/>
      <c r="N313" s="59"/>
      <c r="O313" s="30">
        <f t="shared" si="55"/>
        <v>7.1</v>
      </c>
      <c r="P313" s="30">
        <f t="shared" si="56"/>
        <v>7.1</v>
      </c>
      <c r="Q313" s="30"/>
      <c r="R313" s="1"/>
      <c r="S313" s="1"/>
      <c r="T313" s="1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7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7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7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7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7"/>
      <c r="EY313" s="6"/>
      <c r="EZ313" s="6"/>
    </row>
    <row r="314" spans="1:156" s="2" customFormat="1" ht="17.100000000000001" customHeight="1">
      <c r="A314" s="37" t="s">
        <v>292</v>
      </c>
      <c r="B314" s="4">
        <v>1</v>
      </c>
      <c r="C314" s="4">
        <v>10</v>
      </c>
      <c r="D314" s="36">
        <f t="shared" si="50"/>
        <v>1</v>
      </c>
      <c r="E314" s="63">
        <v>118</v>
      </c>
      <c r="F314" s="30">
        <f t="shared" si="51"/>
        <v>10.7</v>
      </c>
      <c r="G314" s="30">
        <f t="shared" si="52"/>
        <v>10.7</v>
      </c>
      <c r="H314" s="30">
        <f t="shared" si="59"/>
        <v>0</v>
      </c>
      <c r="I314" s="30">
        <v>2.8</v>
      </c>
      <c r="J314" s="30">
        <f t="shared" si="54"/>
        <v>13.5</v>
      </c>
      <c r="K314" s="58"/>
      <c r="L314" s="58"/>
      <c r="M314" s="59"/>
      <c r="N314" s="59"/>
      <c r="O314" s="30">
        <f t="shared" si="55"/>
        <v>13.5</v>
      </c>
      <c r="P314" s="30">
        <f t="shared" si="56"/>
        <v>13.5</v>
      </c>
      <c r="Q314" s="30"/>
      <c r="R314" s="1"/>
      <c r="S314" s="1"/>
      <c r="T314" s="1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7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7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7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7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7"/>
      <c r="EY314" s="6"/>
      <c r="EZ314" s="6"/>
    </row>
    <row r="315" spans="1:156" s="2" customFormat="1" ht="17.100000000000001" customHeight="1">
      <c r="A315" s="37" t="s">
        <v>293</v>
      </c>
      <c r="B315" s="4">
        <v>1</v>
      </c>
      <c r="C315" s="4">
        <v>10</v>
      </c>
      <c r="D315" s="36">
        <f t="shared" ref="D315:D378" si="60">(B315*C315)/(C315)</f>
        <v>1</v>
      </c>
      <c r="E315" s="63">
        <v>461</v>
      </c>
      <c r="F315" s="30">
        <f t="shared" ref="F315:F378" si="61">ROUND(E315/11,1)</f>
        <v>41.9</v>
      </c>
      <c r="G315" s="30">
        <f t="shared" ref="G315:G378" si="62">ROUND(D315*F315,1)</f>
        <v>41.9</v>
      </c>
      <c r="H315" s="30">
        <f t="shared" si="59"/>
        <v>0</v>
      </c>
      <c r="I315" s="30">
        <v>11.2</v>
      </c>
      <c r="J315" s="30">
        <f t="shared" ref="J315:J378" si="63">IF(G315+I315&gt;0,ROUND(G315+I315,1),0)</f>
        <v>53.1</v>
      </c>
      <c r="K315" s="58"/>
      <c r="L315" s="58"/>
      <c r="M315" s="59"/>
      <c r="N315" s="59"/>
      <c r="O315" s="30">
        <f t="shared" ref="O315:O378" si="64">IF(OR(K315="+",L315="+",M315="+",N315="+"),0,J315)</f>
        <v>53.1</v>
      </c>
      <c r="P315" s="30">
        <f t="shared" ref="P315:P378" si="65">ROUND(O315-Q315,1)</f>
        <v>53.1</v>
      </c>
      <c r="Q315" s="30"/>
      <c r="R315" s="1"/>
      <c r="S315" s="1"/>
      <c r="T315" s="1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7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7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7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7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7"/>
      <c r="EY315" s="6"/>
      <c r="EZ315" s="6"/>
    </row>
    <row r="316" spans="1:156" s="2" customFormat="1" ht="17.100000000000001" customHeight="1">
      <c r="A316" s="37" t="s">
        <v>294</v>
      </c>
      <c r="B316" s="4">
        <v>1</v>
      </c>
      <c r="C316" s="4">
        <v>10</v>
      </c>
      <c r="D316" s="36">
        <f t="shared" si="60"/>
        <v>1</v>
      </c>
      <c r="E316" s="63">
        <v>68</v>
      </c>
      <c r="F316" s="30">
        <f t="shared" si="61"/>
        <v>6.2</v>
      </c>
      <c r="G316" s="30">
        <f t="shared" si="62"/>
        <v>6.2</v>
      </c>
      <c r="H316" s="30">
        <f t="shared" si="59"/>
        <v>0</v>
      </c>
      <c r="I316" s="30">
        <v>1.6</v>
      </c>
      <c r="J316" s="30">
        <f t="shared" si="63"/>
        <v>7.8</v>
      </c>
      <c r="K316" s="58"/>
      <c r="L316" s="58"/>
      <c r="M316" s="59"/>
      <c r="N316" s="59"/>
      <c r="O316" s="30">
        <f t="shared" si="64"/>
        <v>7.8</v>
      </c>
      <c r="P316" s="30">
        <f t="shared" si="65"/>
        <v>7.8</v>
      </c>
      <c r="Q316" s="30"/>
      <c r="R316" s="1"/>
      <c r="S316" s="1"/>
      <c r="T316" s="1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7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7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7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7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7"/>
      <c r="EY316" s="6"/>
      <c r="EZ316" s="6"/>
    </row>
    <row r="317" spans="1:156" s="2" customFormat="1" ht="17.100000000000001" customHeight="1">
      <c r="A317" s="15" t="s">
        <v>295</v>
      </c>
      <c r="B317" s="8"/>
      <c r="C317" s="8"/>
      <c r="D317" s="36"/>
      <c r="E317" s="64"/>
      <c r="F317" s="30"/>
      <c r="G317" s="30"/>
      <c r="H317" s="30"/>
      <c r="I317" s="30"/>
      <c r="J317" s="30"/>
      <c r="K317" s="8"/>
      <c r="L317" s="8"/>
      <c r="M317" s="8"/>
      <c r="N317" s="8"/>
      <c r="O317" s="30"/>
      <c r="P317" s="30"/>
      <c r="Q317" s="30"/>
      <c r="R317" s="1"/>
      <c r="S317" s="1"/>
      <c r="T317" s="1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7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7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7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7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7"/>
      <c r="EY317" s="6"/>
      <c r="EZ317" s="6"/>
    </row>
    <row r="318" spans="1:156" s="2" customFormat="1" ht="17.100000000000001" customHeight="1">
      <c r="A318" s="37" t="s">
        <v>296</v>
      </c>
      <c r="B318" s="4">
        <v>1</v>
      </c>
      <c r="C318" s="4">
        <v>10</v>
      </c>
      <c r="D318" s="36">
        <f t="shared" si="60"/>
        <v>1</v>
      </c>
      <c r="E318" s="63">
        <v>34</v>
      </c>
      <c r="F318" s="30">
        <f t="shared" si="61"/>
        <v>3.1</v>
      </c>
      <c r="G318" s="30">
        <f t="shared" si="62"/>
        <v>3.1</v>
      </c>
      <c r="H318" s="30">
        <f t="shared" ref="H318:H332" si="66">G318-F318</f>
        <v>0</v>
      </c>
      <c r="I318" s="30">
        <v>1.5</v>
      </c>
      <c r="J318" s="30">
        <f t="shared" si="63"/>
        <v>4.5999999999999996</v>
      </c>
      <c r="K318" s="58"/>
      <c r="L318" s="58"/>
      <c r="M318" s="59"/>
      <c r="N318" s="59"/>
      <c r="O318" s="30">
        <f t="shared" si="64"/>
        <v>4.5999999999999996</v>
      </c>
      <c r="P318" s="30">
        <f t="shared" si="65"/>
        <v>4.5999999999999996</v>
      </c>
      <c r="Q318" s="30"/>
      <c r="R318" s="1"/>
      <c r="S318" s="1"/>
      <c r="T318" s="1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7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7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7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7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7"/>
      <c r="EY318" s="6"/>
      <c r="EZ318" s="6"/>
    </row>
    <row r="319" spans="1:156" s="2" customFormat="1" ht="17.100000000000001" customHeight="1">
      <c r="A319" s="37" t="s">
        <v>297</v>
      </c>
      <c r="B319" s="4">
        <v>1</v>
      </c>
      <c r="C319" s="4">
        <v>10</v>
      </c>
      <c r="D319" s="36">
        <f t="shared" si="60"/>
        <v>1</v>
      </c>
      <c r="E319" s="63">
        <v>106</v>
      </c>
      <c r="F319" s="30">
        <f t="shared" si="61"/>
        <v>9.6</v>
      </c>
      <c r="G319" s="30">
        <f t="shared" si="62"/>
        <v>9.6</v>
      </c>
      <c r="H319" s="30">
        <f t="shared" si="66"/>
        <v>0</v>
      </c>
      <c r="I319" s="30">
        <v>11.8</v>
      </c>
      <c r="J319" s="30">
        <f t="shared" si="63"/>
        <v>21.4</v>
      </c>
      <c r="K319" s="58"/>
      <c r="L319" s="58"/>
      <c r="M319" s="59"/>
      <c r="N319" s="59"/>
      <c r="O319" s="30">
        <f t="shared" si="64"/>
        <v>21.4</v>
      </c>
      <c r="P319" s="30">
        <f t="shared" si="65"/>
        <v>21.4</v>
      </c>
      <c r="Q319" s="30"/>
      <c r="R319" s="1"/>
      <c r="S319" s="1"/>
      <c r="T319" s="1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7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7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7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7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7"/>
      <c r="EY319" s="6"/>
      <c r="EZ319" s="6"/>
    </row>
    <row r="320" spans="1:156" s="2" customFormat="1" ht="17.100000000000001" customHeight="1">
      <c r="A320" s="37" t="s">
        <v>298</v>
      </c>
      <c r="B320" s="4">
        <v>1</v>
      </c>
      <c r="C320" s="4">
        <v>10</v>
      </c>
      <c r="D320" s="36">
        <f t="shared" si="60"/>
        <v>1</v>
      </c>
      <c r="E320" s="63">
        <v>225</v>
      </c>
      <c r="F320" s="30">
        <f t="shared" si="61"/>
        <v>20.5</v>
      </c>
      <c r="G320" s="30">
        <f t="shared" si="62"/>
        <v>20.5</v>
      </c>
      <c r="H320" s="30">
        <f t="shared" si="66"/>
        <v>0</v>
      </c>
      <c r="I320" s="30">
        <v>25</v>
      </c>
      <c r="J320" s="30">
        <f t="shared" si="63"/>
        <v>45.5</v>
      </c>
      <c r="K320" s="58"/>
      <c r="L320" s="58"/>
      <c r="M320" s="59"/>
      <c r="N320" s="59"/>
      <c r="O320" s="30">
        <f t="shared" si="64"/>
        <v>45.5</v>
      </c>
      <c r="P320" s="30">
        <f t="shared" si="65"/>
        <v>45.5</v>
      </c>
      <c r="Q320" s="30"/>
      <c r="R320" s="1"/>
      <c r="S320" s="1"/>
      <c r="T320" s="1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7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7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7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7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7"/>
      <c r="EY320" s="6"/>
      <c r="EZ320" s="6"/>
    </row>
    <row r="321" spans="1:156" s="2" customFormat="1" ht="17.100000000000001" customHeight="1">
      <c r="A321" s="37" t="s">
        <v>299</v>
      </c>
      <c r="B321" s="4">
        <v>1</v>
      </c>
      <c r="C321" s="4">
        <v>10</v>
      </c>
      <c r="D321" s="36">
        <f t="shared" si="60"/>
        <v>1</v>
      </c>
      <c r="E321" s="63">
        <v>1273</v>
      </c>
      <c r="F321" s="30">
        <f t="shared" si="61"/>
        <v>115.7</v>
      </c>
      <c r="G321" s="30">
        <f t="shared" si="62"/>
        <v>115.7</v>
      </c>
      <c r="H321" s="30">
        <f t="shared" si="66"/>
        <v>0</v>
      </c>
      <c r="I321" s="30">
        <v>141.19999999999999</v>
      </c>
      <c r="J321" s="30">
        <f t="shared" si="63"/>
        <v>256.89999999999998</v>
      </c>
      <c r="K321" s="58"/>
      <c r="L321" s="58"/>
      <c r="M321" s="59"/>
      <c r="N321" s="59"/>
      <c r="O321" s="30">
        <f t="shared" si="64"/>
        <v>256.89999999999998</v>
      </c>
      <c r="P321" s="30">
        <f t="shared" si="65"/>
        <v>256.89999999999998</v>
      </c>
      <c r="Q321" s="30"/>
      <c r="R321" s="1"/>
      <c r="S321" s="1"/>
      <c r="T321" s="1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7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7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7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7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7"/>
      <c r="EY321" s="6"/>
      <c r="EZ321" s="6"/>
    </row>
    <row r="322" spans="1:156" s="2" customFormat="1" ht="17.100000000000001" customHeight="1">
      <c r="A322" s="37" t="s">
        <v>300</v>
      </c>
      <c r="B322" s="4">
        <v>1</v>
      </c>
      <c r="C322" s="4">
        <v>10</v>
      </c>
      <c r="D322" s="36">
        <f t="shared" si="60"/>
        <v>1</v>
      </c>
      <c r="E322" s="63">
        <v>1223</v>
      </c>
      <c r="F322" s="30">
        <f t="shared" si="61"/>
        <v>111.2</v>
      </c>
      <c r="G322" s="30">
        <f t="shared" si="62"/>
        <v>111.2</v>
      </c>
      <c r="H322" s="30">
        <f t="shared" si="66"/>
        <v>0</v>
      </c>
      <c r="I322" s="30">
        <v>101.2</v>
      </c>
      <c r="J322" s="30">
        <f t="shared" si="63"/>
        <v>212.4</v>
      </c>
      <c r="K322" s="58"/>
      <c r="L322" s="58"/>
      <c r="M322" s="59"/>
      <c r="N322" s="59"/>
      <c r="O322" s="30">
        <f t="shared" si="64"/>
        <v>212.4</v>
      </c>
      <c r="P322" s="30">
        <f t="shared" si="65"/>
        <v>212.4</v>
      </c>
      <c r="Q322" s="30"/>
      <c r="R322" s="1"/>
      <c r="S322" s="1"/>
      <c r="T322" s="1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7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7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7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7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7"/>
      <c r="EY322" s="6"/>
      <c r="EZ322" s="6"/>
    </row>
    <row r="323" spans="1:156" s="2" customFormat="1" ht="17.100000000000001" customHeight="1">
      <c r="A323" s="37" t="s">
        <v>301</v>
      </c>
      <c r="B323" s="4">
        <v>1</v>
      </c>
      <c r="C323" s="4">
        <v>10</v>
      </c>
      <c r="D323" s="36">
        <f t="shared" si="60"/>
        <v>1</v>
      </c>
      <c r="E323" s="63">
        <v>573</v>
      </c>
      <c r="F323" s="30">
        <f t="shared" si="61"/>
        <v>52.1</v>
      </c>
      <c r="G323" s="30">
        <f t="shared" si="62"/>
        <v>52.1</v>
      </c>
      <c r="H323" s="30">
        <f t="shared" si="66"/>
        <v>0</v>
      </c>
      <c r="I323" s="30">
        <v>46</v>
      </c>
      <c r="J323" s="30">
        <f t="shared" si="63"/>
        <v>98.1</v>
      </c>
      <c r="K323" s="58"/>
      <c r="L323" s="58"/>
      <c r="M323" s="59"/>
      <c r="N323" s="59"/>
      <c r="O323" s="30">
        <f t="shared" si="64"/>
        <v>98.1</v>
      </c>
      <c r="P323" s="30">
        <f t="shared" si="65"/>
        <v>98.1</v>
      </c>
      <c r="Q323" s="30"/>
      <c r="R323" s="1"/>
      <c r="S323" s="1"/>
      <c r="T323" s="1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7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7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7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7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7"/>
      <c r="EY323" s="6"/>
      <c r="EZ323" s="6"/>
    </row>
    <row r="324" spans="1:156" s="2" customFormat="1" ht="17.100000000000001" customHeight="1">
      <c r="A324" s="37" t="s">
        <v>302</v>
      </c>
      <c r="B324" s="4">
        <v>1</v>
      </c>
      <c r="C324" s="4">
        <v>10</v>
      </c>
      <c r="D324" s="36">
        <f t="shared" si="60"/>
        <v>1</v>
      </c>
      <c r="E324" s="63">
        <v>9</v>
      </c>
      <c r="F324" s="30">
        <f t="shared" si="61"/>
        <v>0.8</v>
      </c>
      <c r="G324" s="30">
        <f t="shared" si="62"/>
        <v>0.8</v>
      </c>
      <c r="H324" s="30">
        <f t="shared" si="66"/>
        <v>0</v>
      </c>
      <c r="I324" s="30">
        <v>0.3</v>
      </c>
      <c r="J324" s="30">
        <f t="shared" si="63"/>
        <v>1.1000000000000001</v>
      </c>
      <c r="K324" s="58"/>
      <c r="L324" s="58"/>
      <c r="M324" s="59"/>
      <c r="N324" s="59"/>
      <c r="O324" s="30">
        <f t="shared" si="64"/>
        <v>1.1000000000000001</v>
      </c>
      <c r="P324" s="30">
        <f t="shared" si="65"/>
        <v>1.1000000000000001</v>
      </c>
      <c r="Q324" s="30"/>
      <c r="R324" s="1"/>
      <c r="S324" s="1"/>
      <c r="T324" s="1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7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7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7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7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7"/>
      <c r="EY324" s="6"/>
      <c r="EZ324" s="6"/>
    </row>
    <row r="325" spans="1:156" s="2" customFormat="1" ht="16.5" customHeight="1">
      <c r="A325" s="37" t="s">
        <v>303</v>
      </c>
      <c r="B325" s="4">
        <v>1</v>
      </c>
      <c r="C325" s="4">
        <v>10</v>
      </c>
      <c r="D325" s="36">
        <f t="shared" si="60"/>
        <v>1</v>
      </c>
      <c r="E325" s="63">
        <v>528</v>
      </c>
      <c r="F325" s="30">
        <f t="shared" si="61"/>
        <v>48</v>
      </c>
      <c r="G325" s="30">
        <f t="shared" si="62"/>
        <v>48</v>
      </c>
      <c r="H325" s="30">
        <f t="shared" si="66"/>
        <v>0</v>
      </c>
      <c r="I325" s="30">
        <v>12.3</v>
      </c>
      <c r="J325" s="30">
        <f t="shared" si="63"/>
        <v>60.3</v>
      </c>
      <c r="K325" s="58"/>
      <c r="L325" s="58"/>
      <c r="M325" s="59"/>
      <c r="N325" s="59"/>
      <c r="O325" s="30">
        <f t="shared" si="64"/>
        <v>60.3</v>
      </c>
      <c r="P325" s="30">
        <f t="shared" si="65"/>
        <v>60.3</v>
      </c>
      <c r="Q325" s="30"/>
      <c r="R325" s="1"/>
      <c r="S325" s="1"/>
      <c r="T325" s="1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7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7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7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7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7"/>
      <c r="EY325" s="6"/>
      <c r="EZ325" s="6"/>
    </row>
    <row r="326" spans="1:156" s="2" customFormat="1" ht="17.100000000000001" customHeight="1">
      <c r="A326" s="37" t="s">
        <v>304</v>
      </c>
      <c r="B326" s="4">
        <v>1</v>
      </c>
      <c r="C326" s="4">
        <v>10</v>
      </c>
      <c r="D326" s="36">
        <f t="shared" si="60"/>
        <v>1</v>
      </c>
      <c r="E326" s="63">
        <v>1126</v>
      </c>
      <c r="F326" s="30">
        <f t="shared" si="61"/>
        <v>102.4</v>
      </c>
      <c r="G326" s="30">
        <f t="shared" si="62"/>
        <v>102.4</v>
      </c>
      <c r="H326" s="30">
        <f t="shared" si="66"/>
        <v>0</v>
      </c>
      <c r="I326" s="30">
        <v>53.9</v>
      </c>
      <c r="J326" s="30">
        <f t="shared" si="63"/>
        <v>156.30000000000001</v>
      </c>
      <c r="K326" s="58"/>
      <c r="L326" s="58"/>
      <c r="M326" s="59"/>
      <c r="N326" s="59"/>
      <c r="O326" s="30">
        <f t="shared" si="64"/>
        <v>156.30000000000001</v>
      </c>
      <c r="P326" s="30">
        <f t="shared" si="65"/>
        <v>156.30000000000001</v>
      </c>
      <c r="Q326" s="30"/>
      <c r="R326" s="1"/>
      <c r="S326" s="1"/>
      <c r="T326" s="1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7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7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7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7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7"/>
      <c r="EY326" s="6"/>
      <c r="EZ326" s="6"/>
    </row>
    <row r="327" spans="1:156" s="2" customFormat="1" ht="17.100000000000001" customHeight="1">
      <c r="A327" s="37" t="s">
        <v>305</v>
      </c>
      <c r="B327" s="4">
        <v>1</v>
      </c>
      <c r="C327" s="4">
        <v>10</v>
      </c>
      <c r="D327" s="36">
        <f t="shared" si="60"/>
        <v>1</v>
      </c>
      <c r="E327" s="63">
        <v>230</v>
      </c>
      <c r="F327" s="30">
        <f t="shared" si="61"/>
        <v>20.9</v>
      </c>
      <c r="G327" s="30">
        <f t="shared" si="62"/>
        <v>20.9</v>
      </c>
      <c r="H327" s="30">
        <f t="shared" si="66"/>
        <v>0</v>
      </c>
      <c r="I327" s="30">
        <v>15.2</v>
      </c>
      <c r="J327" s="30">
        <f t="shared" si="63"/>
        <v>36.1</v>
      </c>
      <c r="K327" s="58"/>
      <c r="L327" s="58"/>
      <c r="M327" s="59"/>
      <c r="N327" s="59"/>
      <c r="O327" s="30">
        <f t="shared" si="64"/>
        <v>36.1</v>
      </c>
      <c r="P327" s="30">
        <f t="shared" si="65"/>
        <v>36.1</v>
      </c>
      <c r="Q327" s="30"/>
      <c r="R327" s="1"/>
      <c r="S327" s="1"/>
      <c r="T327" s="1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7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7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7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7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7"/>
      <c r="EY327" s="6"/>
      <c r="EZ327" s="6"/>
    </row>
    <row r="328" spans="1:156" s="2" customFormat="1" ht="17.100000000000001" customHeight="1">
      <c r="A328" s="37" t="s">
        <v>306</v>
      </c>
      <c r="B328" s="4">
        <v>1</v>
      </c>
      <c r="C328" s="4">
        <v>10</v>
      </c>
      <c r="D328" s="36">
        <f t="shared" si="60"/>
        <v>1</v>
      </c>
      <c r="E328" s="63">
        <v>1311</v>
      </c>
      <c r="F328" s="30">
        <f t="shared" si="61"/>
        <v>119.2</v>
      </c>
      <c r="G328" s="30">
        <f t="shared" si="62"/>
        <v>119.2</v>
      </c>
      <c r="H328" s="30">
        <f t="shared" si="66"/>
        <v>0</v>
      </c>
      <c r="I328" s="30">
        <v>102.4</v>
      </c>
      <c r="J328" s="30">
        <f t="shared" si="63"/>
        <v>221.6</v>
      </c>
      <c r="K328" s="58"/>
      <c r="L328" s="58"/>
      <c r="M328" s="59"/>
      <c r="N328" s="59"/>
      <c r="O328" s="30">
        <f t="shared" si="64"/>
        <v>221.6</v>
      </c>
      <c r="P328" s="30">
        <f t="shared" si="65"/>
        <v>221.6</v>
      </c>
      <c r="Q328" s="30"/>
      <c r="R328" s="1"/>
      <c r="S328" s="1"/>
      <c r="T328" s="1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7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7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7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7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7"/>
      <c r="EY328" s="6"/>
      <c r="EZ328" s="6"/>
    </row>
    <row r="329" spans="1:156" s="2" customFormat="1" ht="17.100000000000001" customHeight="1">
      <c r="A329" s="37" t="s">
        <v>307</v>
      </c>
      <c r="B329" s="4">
        <v>1</v>
      </c>
      <c r="C329" s="4">
        <v>10</v>
      </c>
      <c r="D329" s="36">
        <f t="shared" si="60"/>
        <v>1</v>
      </c>
      <c r="E329" s="63">
        <v>1479</v>
      </c>
      <c r="F329" s="30">
        <f t="shared" si="61"/>
        <v>134.5</v>
      </c>
      <c r="G329" s="30">
        <f t="shared" si="62"/>
        <v>134.5</v>
      </c>
      <c r="H329" s="30">
        <f t="shared" si="66"/>
        <v>0</v>
      </c>
      <c r="I329" s="30">
        <v>164.1</v>
      </c>
      <c r="J329" s="30">
        <f t="shared" si="63"/>
        <v>298.60000000000002</v>
      </c>
      <c r="K329" s="58"/>
      <c r="L329" s="58"/>
      <c r="M329" s="59"/>
      <c r="N329" s="59"/>
      <c r="O329" s="30">
        <f t="shared" si="64"/>
        <v>298.60000000000002</v>
      </c>
      <c r="P329" s="30">
        <f t="shared" si="65"/>
        <v>298.60000000000002</v>
      </c>
      <c r="Q329" s="30"/>
      <c r="R329" s="1"/>
      <c r="S329" s="1"/>
      <c r="T329" s="1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7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7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7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7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7"/>
      <c r="EY329" s="6"/>
      <c r="EZ329" s="6"/>
    </row>
    <row r="330" spans="1:156" s="2" customFormat="1" ht="17.100000000000001" customHeight="1">
      <c r="A330" s="37" t="s">
        <v>308</v>
      </c>
      <c r="B330" s="4">
        <v>1</v>
      </c>
      <c r="C330" s="4">
        <v>10</v>
      </c>
      <c r="D330" s="36">
        <f t="shared" si="60"/>
        <v>1</v>
      </c>
      <c r="E330" s="63">
        <v>1185</v>
      </c>
      <c r="F330" s="30">
        <f t="shared" si="61"/>
        <v>107.7</v>
      </c>
      <c r="G330" s="30">
        <f t="shared" si="62"/>
        <v>107.7</v>
      </c>
      <c r="H330" s="30">
        <f t="shared" si="66"/>
        <v>0</v>
      </c>
      <c r="I330" s="30">
        <v>131.5</v>
      </c>
      <c r="J330" s="30">
        <f t="shared" si="63"/>
        <v>239.2</v>
      </c>
      <c r="K330" s="58"/>
      <c r="L330" s="58"/>
      <c r="M330" s="59"/>
      <c r="N330" s="59"/>
      <c r="O330" s="30">
        <f t="shared" si="64"/>
        <v>239.2</v>
      </c>
      <c r="P330" s="30">
        <f t="shared" si="65"/>
        <v>239.2</v>
      </c>
      <c r="Q330" s="30"/>
      <c r="R330" s="1"/>
      <c r="S330" s="1"/>
      <c r="T330" s="1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7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7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7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7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7"/>
      <c r="EY330" s="6"/>
      <c r="EZ330" s="6"/>
    </row>
    <row r="331" spans="1:156" s="2" customFormat="1" ht="17.100000000000001" customHeight="1">
      <c r="A331" s="37" t="s">
        <v>309</v>
      </c>
      <c r="B331" s="4">
        <v>1</v>
      </c>
      <c r="C331" s="4">
        <v>10</v>
      </c>
      <c r="D331" s="36">
        <f t="shared" si="60"/>
        <v>1</v>
      </c>
      <c r="E331" s="63">
        <v>1403</v>
      </c>
      <c r="F331" s="30">
        <f t="shared" si="61"/>
        <v>127.5</v>
      </c>
      <c r="G331" s="30">
        <f t="shared" si="62"/>
        <v>127.5</v>
      </c>
      <c r="H331" s="30">
        <f t="shared" si="66"/>
        <v>0</v>
      </c>
      <c r="I331" s="30">
        <v>118.5</v>
      </c>
      <c r="J331" s="30">
        <f t="shared" si="63"/>
        <v>246</v>
      </c>
      <c r="K331" s="58"/>
      <c r="L331" s="58"/>
      <c r="M331" s="59"/>
      <c r="N331" s="59"/>
      <c r="O331" s="30">
        <f t="shared" si="64"/>
        <v>246</v>
      </c>
      <c r="P331" s="30">
        <f t="shared" si="65"/>
        <v>246</v>
      </c>
      <c r="Q331" s="30"/>
      <c r="R331" s="1"/>
      <c r="S331" s="1"/>
      <c r="T331" s="1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7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7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7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7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7"/>
      <c r="EY331" s="6"/>
      <c r="EZ331" s="6"/>
    </row>
    <row r="332" spans="1:156" s="2" customFormat="1" ht="17.100000000000001" customHeight="1">
      <c r="A332" s="37" t="s">
        <v>310</v>
      </c>
      <c r="B332" s="4">
        <v>1</v>
      </c>
      <c r="C332" s="4">
        <v>10</v>
      </c>
      <c r="D332" s="36">
        <f t="shared" si="60"/>
        <v>1</v>
      </c>
      <c r="E332" s="63">
        <v>857</v>
      </c>
      <c r="F332" s="30">
        <f t="shared" si="61"/>
        <v>77.900000000000006</v>
      </c>
      <c r="G332" s="30">
        <f t="shared" si="62"/>
        <v>77.900000000000006</v>
      </c>
      <c r="H332" s="30">
        <f t="shared" si="66"/>
        <v>0</v>
      </c>
      <c r="I332" s="30">
        <v>95.1</v>
      </c>
      <c r="J332" s="30">
        <f t="shared" si="63"/>
        <v>173</v>
      </c>
      <c r="K332" s="58"/>
      <c r="L332" s="58"/>
      <c r="M332" s="59"/>
      <c r="N332" s="59"/>
      <c r="O332" s="30">
        <f t="shared" si="64"/>
        <v>173</v>
      </c>
      <c r="P332" s="30">
        <f t="shared" si="65"/>
        <v>173</v>
      </c>
      <c r="Q332" s="30"/>
      <c r="R332" s="1"/>
      <c r="S332" s="1"/>
      <c r="T332" s="1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7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7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7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7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7"/>
      <c r="EY332" s="6"/>
      <c r="EZ332" s="6"/>
    </row>
    <row r="333" spans="1:156" s="2" customFormat="1" ht="17.100000000000001" customHeight="1">
      <c r="A333" s="15" t="s">
        <v>311</v>
      </c>
      <c r="B333" s="8"/>
      <c r="C333" s="8"/>
      <c r="D333" s="36"/>
      <c r="E333" s="64"/>
      <c r="F333" s="30"/>
      <c r="G333" s="30"/>
      <c r="H333" s="30"/>
      <c r="I333" s="30"/>
      <c r="J333" s="30"/>
      <c r="K333" s="8"/>
      <c r="L333" s="8"/>
      <c r="M333" s="8"/>
      <c r="N333" s="8"/>
      <c r="O333" s="30"/>
      <c r="P333" s="30"/>
      <c r="Q333" s="30"/>
      <c r="R333" s="1"/>
      <c r="S333" s="1"/>
      <c r="T333" s="1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7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7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7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7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7"/>
      <c r="EY333" s="6"/>
      <c r="EZ333" s="6"/>
    </row>
    <row r="334" spans="1:156" s="2" customFormat="1" ht="16.5" customHeight="1">
      <c r="A334" s="11" t="s">
        <v>312</v>
      </c>
      <c r="B334" s="4">
        <v>1</v>
      </c>
      <c r="C334" s="4">
        <v>10</v>
      </c>
      <c r="D334" s="36">
        <f t="shared" si="60"/>
        <v>1</v>
      </c>
      <c r="E334" s="63">
        <v>2167</v>
      </c>
      <c r="F334" s="30">
        <f t="shared" si="61"/>
        <v>197</v>
      </c>
      <c r="G334" s="30">
        <f t="shared" si="62"/>
        <v>197</v>
      </c>
      <c r="H334" s="30">
        <f t="shared" ref="H334:H344" si="67">G334-F334</f>
        <v>0</v>
      </c>
      <c r="I334" s="30">
        <v>173.4</v>
      </c>
      <c r="J334" s="30">
        <f t="shared" si="63"/>
        <v>370.4</v>
      </c>
      <c r="K334" s="58"/>
      <c r="L334" s="58"/>
      <c r="M334" s="59"/>
      <c r="N334" s="59"/>
      <c r="O334" s="30">
        <f t="shared" si="64"/>
        <v>370.4</v>
      </c>
      <c r="P334" s="30">
        <f t="shared" si="65"/>
        <v>370.4</v>
      </c>
      <c r="Q334" s="30"/>
      <c r="R334" s="1"/>
      <c r="S334" s="1"/>
      <c r="T334" s="1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7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7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7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7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7"/>
      <c r="EY334" s="6"/>
      <c r="EZ334" s="6"/>
    </row>
    <row r="335" spans="1:156" s="2" customFormat="1" ht="17.100000000000001" customHeight="1">
      <c r="A335" s="11" t="s">
        <v>313</v>
      </c>
      <c r="B335" s="4">
        <v>1</v>
      </c>
      <c r="C335" s="4">
        <v>10</v>
      </c>
      <c r="D335" s="36">
        <f t="shared" si="60"/>
        <v>1</v>
      </c>
      <c r="E335" s="63">
        <v>1854</v>
      </c>
      <c r="F335" s="30">
        <f t="shared" si="61"/>
        <v>168.5</v>
      </c>
      <c r="G335" s="30">
        <f t="shared" si="62"/>
        <v>168.5</v>
      </c>
      <c r="H335" s="30">
        <f t="shared" si="67"/>
        <v>0</v>
      </c>
      <c r="I335" s="30">
        <v>86.3</v>
      </c>
      <c r="J335" s="30">
        <f t="shared" si="63"/>
        <v>254.8</v>
      </c>
      <c r="K335" s="58"/>
      <c r="L335" s="58"/>
      <c r="M335" s="59"/>
      <c r="N335" s="59"/>
      <c r="O335" s="30">
        <f t="shared" si="64"/>
        <v>254.8</v>
      </c>
      <c r="P335" s="30">
        <f t="shared" si="65"/>
        <v>254.8</v>
      </c>
      <c r="Q335" s="30"/>
      <c r="R335" s="1"/>
      <c r="S335" s="1"/>
      <c r="T335" s="1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7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7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7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7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7"/>
      <c r="EY335" s="6"/>
      <c r="EZ335" s="6"/>
    </row>
    <row r="336" spans="1:156" s="2" customFormat="1" ht="17.100000000000001" customHeight="1">
      <c r="A336" s="11" t="s">
        <v>266</v>
      </c>
      <c r="B336" s="4">
        <v>1</v>
      </c>
      <c r="C336" s="4">
        <v>10</v>
      </c>
      <c r="D336" s="36">
        <f t="shared" si="60"/>
        <v>1</v>
      </c>
      <c r="E336" s="63">
        <v>1635</v>
      </c>
      <c r="F336" s="30">
        <f t="shared" si="61"/>
        <v>148.6</v>
      </c>
      <c r="G336" s="30">
        <f t="shared" si="62"/>
        <v>148.6</v>
      </c>
      <c r="H336" s="30">
        <f t="shared" si="67"/>
        <v>0</v>
      </c>
      <c r="I336" s="30">
        <v>130.80000000000001</v>
      </c>
      <c r="J336" s="30">
        <f t="shared" si="63"/>
        <v>279.39999999999998</v>
      </c>
      <c r="K336" s="58"/>
      <c r="L336" s="58"/>
      <c r="M336" s="59"/>
      <c r="N336" s="59"/>
      <c r="O336" s="30">
        <f t="shared" si="64"/>
        <v>279.39999999999998</v>
      </c>
      <c r="P336" s="30">
        <f t="shared" si="65"/>
        <v>279.39999999999998</v>
      </c>
      <c r="Q336" s="30"/>
      <c r="R336" s="1"/>
      <c r="S336" s="1"/>
      <c r="T336" s="1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7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7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7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7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7"/>
      <c r="EY336" s="6"/>
      <c r="EZ336" s="6"/>
    </row>
    <row r="337" spans="1:156" s="2" customFormat="1" ht="17.100000000000001" customHeight="1">
      <c r="A337" s="11" t="s">
        <v>314</v>
      </c>
      <c r="B337" s="4">
        <v>1</v>
      </c>
      <c r="C337" s="4">
        <v>10</v>
      </c>
      <c r="D337" s="36">
        <f t="shared" si="60"/>
        <v>1</v>
      </c>
      <c r="E337" s="63">
        <v>2826</v>
      </c>
      <c r="F337" s="30">
        <f t="shared" si="61"/>
        <v>256.89999999999998</v>
      </c>
      <c r="G337" s="30">
        <f t="shared" si="62"/>
        <v>256.89999999999998</v>
      </c>
      <c r="H337" s="30">
        <f t="shared" si="67"/>
        <v>0</v>
      </c>
      <c r="I337" s="30">
        <v>160.6</v>
      </c>
      <c r="J337" s="30">
        <f t="shared" si="63"/>
        <v>417.5</v>
      </c>
      <c r="K337" s="58"/>
      <c r="L337" s="58"/>
      <c r="M337" s="59"/>
      <c r="N337" s="59"/>
      <c r="O337" s="30">
        <f t="shared" si="64"/>
        <v>417.5</v>
      </c>
      <c r="P337" s="30">
        <f t="shared" si="65"/>
        <v>417.5</v>
      </c>
      <c r="Q337" s="30"/>
      <c r="R337" s="1"/>
      <c r="S337" s="1"/>
      <c r="T337" s="1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7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7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7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7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7"/>
      <c r="EY337" s="6"/>
      <c r="EZ337" s="6"/>
    </row>
    <row r="338" spans="1:156" s="2" customFormat="1" ht="17.100000000000001" customHeight="1">
      <c r="A338" s="11" t="s">
        <v>315</v>
      </c>
      <c r="B338" s="4">
        <v>1</v>
      </c>
      <c r="C338" s="4">
        <v>10</v>
      </c>
      <c r="D338" s="36">
        <f t="shared" si="60"/>
        <v>1</v>
      </c>
      <c r="E338" s="63">
        <v>2798</v>
      </c>
      <c r="F338" s="30">
        <f t="shared" si="61"/>
        <v>254.4</v>
      </c>
      <c r="G338" s="30">
        <f t="shared" si="62"/>
        <v>254.4</v>
      </c>
      <c r="H338" s="30">
        <f t="shared" si="67"/>
        <v>0</v>
      </c>
      <c r="I338" s="30">
        <v>223.8</v>
      </c>
      <c r="J338" s="30">
        <f t="shared" si="63"/>
        <v>478.2</v>
      </c>
      <c r="K338" s="58"/>
      <c r="L338" s="58"/>
      <c r="M338" s="59"/>
      <c r="N338" s="59"/>
      <c r="O338" s="30">
        <f t="shared" si="64"/>
        <v>478.2</v>
      </c>
      <c r="P338" s="30">
        <f t="shared" si="65"/>
        <v>478.2</v>
      </c>
      <c r="Q338" s="30"/>
      <c r="R338" s="1"/>
      <c r="S338" s="1"/>
      <c r="T338" s="1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7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7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7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7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7"/>
      <c r="EY338" s="6"/>
      <c r="EZ338" s="6"/>
    </row>
    <row r="339" spans="1:156" s="2" customFormat="1" ht="17.100000000000001" customHeight="1">
      <c r="A339" s="11" t="s">
        <v>316</v>
      </c>
      <c r="B339" s="4">
        <v>1</v>
      </c>
      <c r="C339" s="4">
        <v>10</v>
      </c>
      <c r="D339" s="36">
        <f t="shared" si="60"/>
        <v>1</v>
      </c>
      <c r="E339" s="63">
        <v>2771</v>
      </c>
      <c r="F339" s="30">
        <f t="shared" si="61"/>
        <v>251.9</v>
      </c>
      <c r="G339" s="30">
        <f t="shared" si="62"/>
        <v>251.9</v>
      </c>
      <c r="H339" s="30">
        <f t="shared" si="67"/>
        <v>0</v>
      </c>
      <c r="I339" s="30">
        <v>150.4</v>
      </c>
      <c r="J339" s="30">
        <f t="shared" si="63"/>
        <v>402.3</v>
      </c>
      <c r="K339" s="58"/>
      <c r="L339" s="58"/>
      <c r="M339" s="59"/>
      <c r="N339" s="59"/>
      <c r="O339" s="30">
        <f t="shared" si="64"/>
        <v>402.3</v>
      </c>
      <c r="P339" s="30">
        <f t="shared" si="65"/>
        <v>402.3</v>
      </c>
      <c r="Q339" s="30"/>
      <c r="R339" s="1"/>
      <c r="S339" s="1"/>
      <c r="T339" s="1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7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7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7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7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7"/>
      <c r="EY339" s="6"/>
      <c r="EZ339" s="6"/>
    </row>
    <row r="340" spans="1:156" s="2" customFormat="1" ht="17.100000000000001" customHeight="1">
      <c r="A340" s="11" t="s">
        <v>317</v>
      </c>
      <c r="B340" s="4">
        <v>1</v>
      </c>
      <c r="C340" s="4">
        <v>10</v>
      </c>
      <c r="D340" s="36">
        <f t="shared" si="60"/>
        <v>1</v>
      </c>
      <c r="E340" s="63">
        <v>2042</v>
      </c>
      <c r="F340" s="30">
        <f t="shared" si="61"/>
        <v>185.6</v>
      </c>
      <c r="G340" s="30">
        <f t="shared" si="62"/>
        <v>185.6</v>
      </c>
      <c r="H340" s="30">
        <f t="shared" si="67"/>
        <v>0</v>
      </c>
      <c r="I340" s="30">
        <v>163.4</v>
      </c>
      <c r="J340" s="30">
        <f t="shared" si="63"/>
        <v>349</v>
      </c>
      <c r="K340" s="58"/>
      <c r="L340" s="58"/>
      <c r="M340" s="59"/>
      <c r="N340" s="59"/>
      <c r="O340" s="30">
        <f t="shared" si="64"/>
        <v>349</v>
      </c>
      <c r="P340" s="30">
        <f t="shared" si="65"/>
        <v>349</v>
      </c>
      <c r="Q340" s="30"/>
      <c r="R340" s="1"/>
      <c r="S340" s="1"/>
      <c r="T340" s="1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7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7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7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7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7"/>
      <c r="EY340" s="6"/>
      <c r="EZ340" s="6"/>
    </row>
    <row r="341" spans="1:156" s="2" customFormat="1" ht="17.100000000000001" customHeight="1">
      <c r="A341" s="11" t="s">
        <v>318</v>
      </c>
      <c r="B341" s="4">
        <v>1</v>
      </c>
      <c r="C341" s="4">
        <v>10</v>
      </c>
      <c r="D341" s="36">
        <f t="shared" si="60"/>
        <v>1</v>
      </c>
      <c r="E341" s="63">
        <v>1877</v>
      </c>
      <c r="F341" s="30">
        <f t="shared" si="61"/>
        <v>170.6</v>
      </c>
      <c r="G341" s="30">
        <f t="shared" si="62"/>
        <v>170.6</v>
      </c>
      <c r="H341" s="30">
        <f t="shared" si="67"/>
        <v>0</v>
      </c>
      <c r="I341" s="30">
        <v>150.19999999999999</v>
      </c>
      <c r="J341" s="30">
        <f t="shared" si="63"/>
        <v>320.8</v>
      </c>
      <c r="K341" s="58"/>
      <c r="L341" s="58"/>
      <c r="M341" s="59"/>
      <c r="N341" s="59"/>
      <c r="O341" s="30">
        <f t="shared" si="64"/>
        <v>320.8</v>
      </c>
      <c r="P341" s="30">
        <f t="shared" si="65"/>
        <v>320.8</v>
      </c>
      <c r="Q341" s="30"/>
      <c r="R341" s="1"/>
      <c r="S341" s="1"/>
      <c r="T341" s="1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7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7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7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7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7"/>
      <c r="EY341" s="6"/>
      <c r="EZ341" s="6"/>
    </row>
    <row r="342" spans="1:156" s="2" customFormat="1" ht="17.100000000000001" customHeight="1">
      <c r="A342" s="11" t="s">
        <v>319</v>
      </c>
      <c r="B342" s="4">
        <v>1</v>
      </c>
      <c r="C342" s="4">
        <v>10</v>
      </c>
      <c r="D342" s="36">
        <f t="shared" si="60"/>
        <v>1</v>
      </c>
      <c r="E342" s="63">
        <v>1664</v>
      </c>
      <c r="F342" s="30">
        <f t="shared" si="61"/>
        <v>151.30000000000001</v>
      </c>
      <c r="G342" s="30">
        <f t="shared" si="62"/>
        <v>151.30000000000001</v>
      </c>
      <c r="H342" s="30">
        <f t="shared" si="67"/>
        <v>0</v>
      </c>
      <c r="I342" s="30">
        <v>21.3</v>
      </c>
      <c r="J342" s="30">
        <f t="shared" si="63"/>
        <v>172.6</v>
      </c>
      <c r="K342" s="58"/>
      <c r="L342" s="58"/>
      <c r="M342" s="59"/>
      <c r="N342" s="59"/>
      <c r="O342" s="30">
        <f t="shared" si="64"/>
        <v>172.6</v>
      </c>
      <c r="P342" s="30">
        <f t="shared" si="65"/>
        <v>172.6</v>
      </c>
      <c r="Q342" s="30"/>
      <c r="R342" s="1"/>
      <c r="S342" s="1"/>
      <c r="T342" s="1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7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7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7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7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7"/>
      <c r="EY342" s="6"/>
      <c r="EZ342" s="6"/>
    </row>
    <row r="343" spans="1:156" s="2" customFormat="1" ht="17.100000000000001" customHeight="1">
      <c r="A343" s="11" t="s">
        <v>320</v>
      </c>
      <c r="B343" s="4">
        <v>1</v>
      </c>
      <c r="C343" s="4">
        <v>10</v>
      </c>
      <c r="D343" s="36">
        <f t="shared" si="60"/>
        <v>1</v>
      </c>
      <c r="E343" s="63">
        <v>2079</v>
      </c>
      <c r="F343" s="30">
        <f t="shared" si="61"/>
        <v>189</v>
      </c>
      <c r="G343" s="30">
        <f t="shared" si="62"/>
        <v>189</v>
      </c>
      <c r="H343" s="30">
        <f t="shared" si="67"/>
        <v>0</v>
      </c>
      <c r="I343" s="30">
        <v>166.4</v>
      </c>
      <c r="J343" s="30">
        <f t="shared" si="63"/>
        <v>355.4</v>
      </c>
      <c r="K343" s="58"/>
      <c r="L343" s="58"/>
      <c r="M343" s="59"/>
      <c r="N343" s="59"/>
      <c r="O343" s="30">
        <f t="shared" si="64"/>
        <v>355.4</v>
      </c>
      <c r="P343" s="30">
        <f t="shared" si="65"/>
        <v>355.4</v>
      </c>
      <c r="Q343" s="30"/>
      <c r="R343" s="1"/>
      <c r="S343" s="1"/>
      <c r="T343" s="1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7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7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7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7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7"/>
      <c r="EY343" s="6"/>
      <c r="EZ343" s="6"/>
    </row>
    <row r="344" spans="1:156" s="2" customFormat="1" ht="17.100000000000001" customHeight="1">
      <c r="A344" s="11" t="s">
        <v>321</v>
      </c>
      <c r="B344" s="4">
        <v>1</v>
      </c>
      <c r="C344" s="4">
        <v>10</v>
      </c>
      <c r="D344" s="36">
        <f t="shared" si="60"/>
        <v>1</v>
      </c>
      <c r="E344" s="63">
        <v>4388</v>
      </c>
      <c r="F344" s="30">
        <f t="shared" si="61"/>
        <v>398.9</v>
      </c>
      <c r="G344" s="30">
        <f t="shared" si="62"/>
        <v>398.9</v>
      </c>
      <c r="H344" s="30">
        <f t="shared" si="67"/>
        <v>0</v>
      </c>
      <c r="I344" s="30">
        <v>266.7</v>
      </c>
      <c r="J344" s="30">
        <f t="shared" si="63"/>
        <v>665.6</v>
      </c>
      <c r="K344" s="58"/>
      <c r="L344" s="58"/>
      <c r="M344" s="59"/>
      <c r="N344" s="59"/>
      <c r="O344" s="30">
        <f t="shared" si="64"/>
        <v>665.6</v>
      </c>
      <c r="P344" s="30">
        <f t="shared" si="65"/>
        <v>665.6</v>
      </c>
      <c r="Q344" s="30"/>
      <c r="R344" s="1"/>
      <c r="S344" s="1"/>
      <c r="T344" s="1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7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7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7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7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7"/>
      <c r="EY344" s="6"/>
      <c r="EZ344" s="6"/>
    </row>
    <row r="345" spans="1:156" s="2" customFormat="1" ht="17.100000000000001" customHeight="1">
      <c r="A345" s="15" t="s">
        <v>322</v>
      </c>
      <c r="B345" s="8"/>
      <c r="C345" s="8"/>
      <c r="D345" s="36"/>
      <c r="E345" s="64"/>
      <c r="F345" s="30"/>
      <c r="G345" s="30"/>
      <c r="H345" s="30"/>
      <c r="I345" s="30"/>
      <c r="J345" s="30"/>
      <c r="K345" s="8"/>
      <c r="L345" s="8"/>
      <c r="M345" s="8"/>
      <c r="N345" s="8"/>
      <c r="O345" s="30"/>
      <c r="P345" s="30"/>
      <c r="Q345" s="30"/>
      <c r="R345" s="1"/>
      <c r="S345" s="1"/>
      <c r="T345" s="1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7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7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7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7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7"/>
      <c r="EY345" s="6"/>
      <c r="EZ345" s="6"/>
    </row>
    <row r="346" spans="1:156" s="2" customFormat="1" ht="17.100000000000001" customHeight="1">
      <c r="A346" s="37" t="s">
        <v>323</v>
      </c>
      <c r="B346" s="4">
        <v>1</v>
      </c>
      <c r="C346" s="4">
        <v>10</v>
      </c>
      <c r="D346" s="36">
        <f t="shared" si="60"/>
        <v>1</v>
      </c>
      <c r="E346" s="63">
        <v>1462</v>
      </c>
      <c r="F346" s="30">
        <f t="shared" si="61"/>
        <v>132.9</v>
      </c>
      <c r="G346" s="30">
        <f t="shared" si="62"/>
        <v>132.9</v>
      </c>
      <c r="H346" s="30">
        <f t="shared" ref="H346:H356" si="68">G346-F346</f>
        <v>0</v>
      </c>
      <c r="I346" s="30">
        <v>-17.3</v>
      </c>
      <c r="J346" s="30">
        <f t="shared" si="63"/>
        <v>115.6</v>
      </c>
      <c r="K346" s="58"/>
      <c r="L346" s="58"/>
      <c r="M346" s="59"/>
      <c r="N346" s="59"/>
      <c r="O346" s="30">
        <f t="shared" si="64"/>
        <v>115.6</v>
      </c>
      <c r="P346" s="30">
        <f t="shared" si="65"/>
        <v>115.6</v>
      </c>
      <c r="Q346" s="30"/>
      <c r="R346" s="1"/>
      <c r="S346" s="1"/>
      <c r="T346" s="1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7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7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7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7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7"/>
      <c r="EY346" s="6"/>
      <c r="EZ346" s="6"/>
    </row>
    <row r="347" spans="1:156" s="2" customFormat="1" ht="17.100000000000001" customHeight="1">
      <c r="A347" s="37" t="s">
        <v>324</v>
      </c>
      <c r="B347" s="4">
        <v>1</v>
      </c>
      <c r="C347" s="4">
        <v>10</v>
      </c>
      <c r="D347" s="36">
        <f t="shared" si="60"/>
        <v>1</v>
      </c>
      <c r="E347" s="63">
        <v>1606</v>
      </c>
      <c r="F347" s="30">
        <f t="shared" si="61"/>
        <v>146</v>
      </c>
      <c r="G347" s="30">
        <f t="shared" si="62"/>
        <v>146</v>
      </c>
      <c r="H347" s="30">
        <f t="shared" si="68"/>
        <v>0</v>
      </c>
      <c r="I347" s="30">
        <v>-18.899999999999999</v>
      </c>
      <c r="J347" s="30">
        <f t="shared" si="63"/>
        <v>127.1</v>
      </c>
      <c r="K347" s="58"/>
      <c r="L347" s="58"/>
      <c r="M347" s="59"/>
      <c r="N347" s="59"/>
      <c r="O347" s="30">
        <f t="shared" si="64"/>
        <v>127.1</v>
      </c>
      <c r="P347" s="30">
        <f t="shared" si="65"/>
        <v>127.1</v>
      </c>
      <c r="Q347" s="30"/>
      <c r="R347" s="1"/>
      <c r="S347" s="1"/>
      <c r="T347" s="1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7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7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7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7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7"/>
      <c r="EY347" s="6"/>
      <c r="EZ347" s="6"/>
    </row>
    <row r="348" spans="1:156" s="2" customFormat="1" ht="17.100000000000001" customHeight="1">
      <c r="A348" s="37" t="s">
        <v>325</v>
      </c>
      <c r="B348" s="4">
        <v>1</v>
      </c>
      <c r="C348" s="4">
        <v>10</v>
      </c>
      <c r="D348" s="36">
        <f t="shared" si="60"/>
        <v>1</v>
      </c>
      <c r="E348" s="63">
        <v>2087</v>
      </c>
      <c r="F348" s="30">
        <f t="shared" si="61"/>
        <v>189.7</v>
      </c>
      <c r="G348" s="30">
        <f t="shared" si="62"/>
        <v>189.7</v>
      </c>
      <c r="H348" s="30">
        <f t="shared" si="68"/>
        <v>0</v>
      </c>
      <c r="I348" s="30">
        <v>-24.6</v>
      </c>
      <c r="J348" s="30">
        <f t="shared" si="63"/>
        <v>165.1</v>
      </c>
      <c r="K348" s="58"/>
      <c r="L348" s="58"/>
      <c r="M348" s="59"/>
      <c r="N348" s="59"/>
      <c r="O348" s="30">
        <f t="shared" si="64"/>
        <v>165.1</v>
      </c>
      <c r="P348" s="30">
        <f t="shared" si="65"/>
        <v>165.1</v>
      </c>
      <c r="Q348" s="30"/>
      <c r="R348" s="1"/>
      <c r="S348" s="1"/>
      <c r="T348" s="1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7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7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7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7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7"/>
      <c r="EY348" s="6"/>
      <c r="EZ348" s="6"/>
    </row>
    <row r="349" spans="1:156" s="2" customFormat="1" ht="17.100000000000001" customHeight="1">
      <c r="A349" s="37" t="s">
        <v>326</v>
      </c>
      <c r="B349" s="4">
        <v>1</v>
      </c>
      <c r="C349" s="4">
        <v>10</v>
      </c>
      <c r="D349" s="36">
        <f t="shared" si="60"/>
        <v>1</v>
      </c>
      <c r="E349" s="63">
        <v>1999</v>
      </c>
      <c r="F349" s="30">
        <f t="shared" si="61"/>
        <v>181.7</v>
      </c>
      <c r="G349" s="30">
        <f t="shared" si="62"/>
        <v>181.7</v>
      </c>
      <c r="H349" s="30">
        <f t="shared" si="68"/>
        <v>0</v>
      </c>
      <c r="I349" s="30">
        <v>-23.6</v>
      </c>
      <c r="J349" s="30">
        <f t="shared" si="63"/>
        <v>158.1</v>
      </c>
      <c r="K349" s="58"/>
      <c r="L349" s="58"/>
      <c r="M349" s="59"/>
      <c r="N349" s="59"/>
      <c r="O349" s="30">
        <f t="shared" si="64"/>
        <v>158.1</v>
      </c>
      <c r="P349" s="30">
        <f t="shared" si="65"/>
        <v>158.1</v>
      </c>
      <c r="Q349" s="30"/>
      <c r="R349" s="1"/>
      <c r="S349" s="1"/>
      <c r="T349" s="1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7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7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7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7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7"/>
      <c r="EY349" s="6"/>
      <c r="EZ349" s="6"/>
    </row>
    <row r="350" spans="1:156" s="2" customFormat="1" ht="17.100000000000001" customHeight="1">
      <c r="A350" s="37" t="s">
        <v>327</v>
      </c>
      <c r="B350" s="4">
        <v>1</v>
      </c>
      <c r="C350" s="4">
        <v>10</v>
      </c>
      <c r="D350" s="36">
        <f t="shared" si="60"/>
        <v>1</v>
      </c>
      <c r="E350" s="63">
        <v>1154</v>
      </c>
      <c r="F350" s="30">
        <f t="shared" si="61"/>
        <v>104.9</v>
      </c>
      <c r="G350" s="30">
        <f t="shared" si="62"/>
        <v>104.9</v>
      </c>
      <c r="H350" s="30">
        <f t="shared" si="68"/>
        <v>0</v>
      </c>
      <c r="I350" s="30">
        <v>-13.6</v>
      </c>
      <c r="J350" s="30">
        <f t="shared" si="63"/>
        <v>91.3</v>
      </c>
      <c r="K350" s="58"/>
      <c r="L350" s="58"/>
      <c r="M350" s="59"/>
      <c r="N350" s="59"/>
      <c r="O350" s="30">
        <f t="shared" si="64"/>
        <v>91.3</v>
      </c>
      <c r="P350" s="30">
        <f t="shared" si="65"/>
        <v>91.3</v>
      </c>
      <c r="Q350" s="30"/>
      <c r="R350" s="1"/>
      <c r="S350" s="1"/>
      <c r="T350" s="1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7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7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7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7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7"/>
      <c r="EY350" s="6"/>
      <c r="EZ350" s="6"/>
    </row>
    <row r="351" spans="1:156" s="2" customFormat="1" ht="17.100000000000001" customHeight="1">
      <c r="A351" s="37" t="s">
        <v>328</v>
      </c>
      <c r="B351" s="4">
        <v>1</v>
      </c>
      <c r="C351" s="4">
        <v>10</v>
      </c>
      <c r="D351" s="36">
        <f t="shared" si="60"/>
        <v>1</v>
      </c>
      <c r="E351" s="63">
        <v>1534</v>
      </c>
      <c r="F351" s="30">
        <f t="shared" si="61"/>
        <v>139.5</v>
      </c>
      <c r="G351" s="30">
        <f t="shared" si="62"/>
        <v>139.5</v>
      </c>
      <c r="H351" s="30">
        <f t="shared" si="68"/>
        <v>0</v>
      </c>
      <c r="I351" s="30">
        <v>-18.100000000000001</v>
      </c>
      <c r="J351" s="30">
        <f t="shared" si="63"/>
        <v>121.4</v>
      </c>
      <c r="K351" s="58"/>
      <c r="L351" s="58"/>
      <c r="M351" s="59"/>
      <c r="N351" s="59"/>
      <c r="O351" s="30">
        <f t="shared" si="64"/>
        <v>121.4</v>
      </c>
      <c r="P351" s="30">
        <f t="shared" si="65"/>
        <v>121.4</v>
      </c>
      <c r="Q351" s="30"/>
      <c r="R351" s="1"/>
      <c r="S351" s="1"/>
      <c r="T351" s="1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7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7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7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7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7"/>
      <c r="EY351" s="6"/>
      <c r="EZ351" s="6"/>
    </row>
    <row r="352" spans="1:156" s="2" customFormat="1" ht="17.100000000000001" customHeight="1">
      <c r="A352" s="37" t="s">
        <v>329</v>
      </c>
      <c r="B352" s="4">
        <v>1</v>
      </c>
      <c r="C352" s="4">
        <v>10</v>
      </c>
      <c r="D352" s="36">
        <f t="shared" si="60"/>
        <v>1</v>
      </c>
      <c r="E352" s="63">
        <v>1693</v>
      </c>
      <c r="F352" s="30">
        <f t="shared" si="61"/>
        <v>153.9</v>
      </c>
      <c r="G352" s="30">
        <f t="shared" si="62"/>
        <v>153.9</v>
      </c>
      <c r="H352" s="30">
        <f t="shared" si="68"/>
        <v>0</v>
      </c>
      <c r="I352" s="30">
        <v>-20</v>
      </c>
      <c r="J352" s="30">
        <f t="shared" si="63"/>
        <v>133.9</v>
      </c>
      <c r="K352" s="58"/>
      <c r="L352" s="58"/>
      <c r="M352" s="59"/>
      <c r="N352" s="59"/>
      <c r="O352" s="30">
        <f t="shared" si="64"/>
        <v>133.9</v>
      </c>
      <c r="P352" s="30">
        <f t="shared" si="65"/>
        <v>133.9</v>
      </c>
      <c r="Q352" s="30"/>
      <c r="R352" s="1"/>
      <c r="S352" s="1"/>
      <c r="T352" s="1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7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7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7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7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7"/>
      <c r="EY352" s="6"/>
      <c r="EZ352" s="6"/>
    </row>
    <row r="353" spans="1:156" s="2" customFormat="1" ht="17.100000000000001" customHeight="1">
      <c r="A353" s="37" t="s">
        <v>330</v>
      </c>
      <c r="B353" s="4">
        <v>1</v>
      </c>
      <c r="C353" s="4">
        <v>10</v>
      </c>
      <c r="D353" s="36">
        <f t="shared" si="60"/>
        <v>1</v>
      </c>
      <c r="E353" s="63">
        <v>1186</v>
      </c>
      <c r="F353" s="30">
        <f t="shared" si="61"/>
        <v>107.8</v>
      </c>
      <c r="G353" s="30">
        <f t="shared" si="62"/>
        <v>107.8</v>
      </c>
      <c r="H353" s="30">
        <f t="shared" si="68"/>
        <v>0</v>
      </c>
      <c r="I353" s="30">
        <v>-13.9</v>
      </c>
      <c r="J353" s="30">
        <f t="shared" si="63"/>
        <v>93.9</v>
      </c>
      <c r="K353" s="58"/>
      <c r="L353" s="58"/>
      <c r="M353" s="59"/>
      <c r="N353" s="59"/>
      <c r="O353" s="30">
        <f t="shared" si="64"/>
        <v>93.9</v>
      </c>
      <c r="P353" s="30">
        <f t="shared" si="65"/>
        <v>93.9</v>
      </c>
      <c r="Q353" s="30"/>
      <c r="R353" s="1"/>
      <c r="S353" s="1"/>
      <c r="T353" s="1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7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7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7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7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7"/>
      <c r="EY353" s="6"/>
      <c r="EZ353" s="6"/>
    </row>
    <row r="354" spans="1:156" s="2" customFormat="1" ht="17.100000000000001" customHeight="1">
      <c r="A354" s="37" t="s">
        <v>331</v>
      </c>
      <c r="B354" s="4">
        <v>1</v>
      </c>
      <c r="C354" s="4">
        <v>10</v>
      </c>
      <c r="D354" s="36">
        <f t="shared" si="60"/>
        <v>1</v>
      </c>
      <c r="E354" s="63">
        <v>1844</v>
      </c>
      <c r="F354" s="30">
        <f t="shared" si="61"/>
        <v>167.6</v>
      </c>
      <c r="G354" s="30">
        <f t="shared" si="62"/>
        <v>167.6</v>
      </c>
      <c r="H354" s="30">
        <f t="shared" si="68"/>
        <v>0</v>
      </c>
      <c r="I354" s="30">
        <v>-21.8</v>
      </c>
      <c r="J354" s="30">
        <f t="shared" si="63"/>
        <v>145.80000000000001</v>
      </c>
      <c r="K354" s="58"/>
      <c r="L354" s="58"/>
      <c r="M354" s="59"/>
      <c r="N354" s="59"/>
      <c r="O354" s="30">
        <f t="shared" si="64"/>
        <v>145.80000000000001</v>
      </c>
      <c r="P354" s="30">
        <f t="shared" si="65"/>
        <v>145.80000000000001</v>
      </c>
      <c r="Q354" s="30"/>
      <c r="R354" s="1"/>
      <c r="S354" s="1"/>
      <c r="T354" s="1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7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7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7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7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7"/>
      <c r="EY354" s="6"/>
      <c r="EZ354" s="6"/>
    </row>
    <row r="355" spans="1:156" s="2" customFormat="1" ht="17.100000000000001" customHeight="1">
      <c r="A355" s="37" t="s">
        <v>332</v>
      </c>
      <c r="B355" s="4">
        <v>1</v>
      </c>
      <c r="C355" s="4">
        <v>10</v>
      </c>
      <c r="D355" s="36">
        <f t="shared" si="60"/>
        <v>1</v>
      </c>
      <c r="E355" s="63">
        <v>1086</v>
      </c>
      <c r="F355" s="30">
        <f t="shared" si="61"/>
        <v>98.7</v>
      </c>
      <c r="G355" s="30">
        <f t="shared" si="62"/>
        <v>98.7</v>
      </c>
      <c r="H355" s="30">
        <f t="shared" si="68"/>
        <v>0</v>
      </c>
      <c r="I355" s="30">
        <v>-12.8</v>
      </c>
      <c r="J355" s="30">
        <f t="shared" si="63"/>
        <v>85.9</v>
      </c>
      <c r="K355" s="58"/>
      <c r="L355" s="58"/>
      <c r="M355" s="59"/>
      <c r="N355" s="59"/>
      <c r="O355" s="30">
        <f t="shared" si="64"/>
        <v>85.9</v>
      </c>
      <c r="P355" s="30">
        <f t="shared" si="65"/>
        <v>85.9</v>
      </c>
      <c r="Q355" s="30"/>
      <c r="R355" s="1"/>
      <c r="S355" s="1"/>
      <c r="T355" s="1"/>
    </row>
    <row r="356" spans="1:156" s="2" customFormat="1" ht="17.100000000000001" customHeight="1">
      <c r="A356" s="37" t="s">
        <v>333</v>
      </c>
      <c r="B356" s="4">
        <v>1</v>
      </c>
      <c r="C356" s="4">
        <v>10</v>
      </c>
      <c r="D356" s="36">
        <f t="shared" si="60"/>
        <v>1</v>
      </c>
      <c r="E356" s="63">
        <v>1538</v>
      </c>
      <c r="F356" s="30">
        <f t="shared" si="61"/>
        <v>139.80000000000001</v>
      </c>
      <c r="G356" s="30">
        <f t="shared" si="62"/>
        <v>139.80000000000001</v>
      </c>
      <c r="H356" s="30">
        <f t="shared" si="68"/>
        <v>0</v>
      </c>
      <c r="I356" s="30">
        <v>-18.100000000000001</v>
      </c>
      <c r="J356" s="30">
        <f t="shared" si="63"/>
        <v>121.7</v>
      </c>
      <c r="K356" s="58"/>
      <c r="L356" s="58"/>
      <c r="M356" s="59"/>
      <c r="N356" s="59"/>
      <c r="O356" s="30">
        <f t="shared" si="64"/>
        <v>121.7</v>
      </c>
      <c r="P356" s="30">
        <f t="shared" si="65"/>
        <v>121.7</v>
      </c>
      <c r="Q356" s="30"/>
      <c r="R356" s="1"/>
      <c r="S356" s="1"/>
      <c r="T356" s="1"/>
    </row>
    <row r="357" spans="1:156" s="2" customFormat="1" ht="17.100000000000001" customHeight="1">
      <c r="A357" s="15" t="s">
        <v>334</v>
      </c>
      <c r="B357" s="8"/>
      <c r="C357" s="8"/>
      <c r="D357" s="36"/>
      <c r="E357" s="64"/>
      <c r="F357" s="30"/>
      <c r="G357" s="30"/>
      <c r="H357" s="30"/>
      <c r="I357" s="30"/>
      <c r="J357" s="30"/>
      <c r="K357" s="8"/>
      <c r="L357" s="8"/>
      <c r="M357" s="8"/>
      <c r="N357" s="8"/>
      <c r="O357" s="30"/>
      <c r="P357" s="30"/>
      <c r="Q357" s="30"/>
      <c r="R357" s="1"/>
      <c r="S357" s="1"/>
      <c r="T357" s="1"/>
    </row>
    <row r="358" spans="1:156" s="2" customFormat="1" ht="17.100000000000001" customHeight="1">
      <c r="A358" s="37" t="s">
        <v>335</v>
      </c>
      <c r="B358" s="4">
        <v>1</v>
      </c>
      <c r="C358" s="4">
        <v>10</v>
      </c>
      <c r="D358" s="36">
        <f t="shared" si="60"/>
        <v>1</v>
      </c>
      <c r="E358" s="63">
        <v>1170</v>
      </c>
      <c r="F358" s="30">
        <f t="shared" si="61"/>
        <v>106.4</v>
      </c>
      <c r="G358" s="30">
        <f t="shared" si="62"/>
        <v>106.4</v>
      </c>
      <c r="H358" s="30">
        <f t="shared" ref="H358:H367" si="69">G358-F358</f>
        <v>0</v>
      </c>
      <c r="I358" s="30">
        <v>72.7</v>
      </c>
      <c r="J358" s="30">
        <f t="shared" si="63"/>
        <v>179.1</v>
      </c>
      <c r="K358" s="58"/>
      <c r="L358" s="58"/>
      <c r="M358" s="59"/>
      <c r="N358" s="59"/>
      <c r="O358" s="30">
        <f t="shared" si="64"/>
        <v>179.1</v>
      </c>
      <c r="P358" s="30">
        <f t="shared" si="65"/>
        <v>179.1</v>
      </c>
      <c r="Q358" s="30"/>
      <c r="R358" s="1"/>
      <c r="S358" s="1"/>
      <c r="T358" s="1"/>
    </row>
    <row r="359" spans="1:156" s="2" customFormat="1" ht="17.100000000000001" customHeight="1">
      <c r="A359" s="37" t="s">
        <v>50</v>
      </c>
      <c r="B359" s="4">
        <v>1</v>
      </c>
      <c r="C359" s="4">
        <v>10</v>
      </c>
      <c r="D359" s="36">
        <f t="shared" si="60"/>
        <v>1</v>
      </c>
      <c r="E359" s="63">
        <v>2672</v>
      </c>
      <c r="F359" s="30">
        <f t="shared" si="61"/>
        <v>242.9</v>
      </c>
      <c r="G359" s="30">
        <f t="shared" si="62"/>
        <v>242.9</v>
      </c>
      <c r="H359" s="30">
        <f t="shared" si="69"/>
        <v>0</v>
      </c>
      <c r="I359" s="30">
        <v>166</v>
      </c>
      <c r="J359" s="30">
        <f t="shared" si="63"/>
        <v>408.9</v>
      </c>
      <c r="K359" s="58"/>
      <c r="L359" s="58"/>
      <c r="M359" s="59"/>
      <c r="N359" s="59"/>
      <c r="O359" s="30">
        <f t="shared" si="64"/>
        <v>408.9</v>
      </c>
      <c r="P359" s="30">
        <f t="shared" si="65"/>
        <v>408.9</v>
      </c>
      <c r="Q359" s="30"/>
      <c r="R359" s="1"/>
      <c r="S359" s="1"/>
      <c r="T359" s="1"/>
    </row>
    <row r="360" spans="1:156" s="2" customFormat="1" ht="17.100000000000001" customHeight="1">
      <c r="A360" s="37" t="s">
        <v>336</v>
      </c>
      <c r="B360" s="4">
        <v>1</v>
      </c>
      <c r="C360" s="4">
        <v>10</v>
      </c>
      <c r="D360" s="36">
        <f t="shared" si="60"/>
        <v>1</v>
      </c>
      <c r="E360" s="63">
        <v>1378</v>
      </c>
      <c r="F360" s="30">
        <f t="shared" si="61"/>
        <v>125.3</v>
      </c>
      <c r="G360" s="30">
        <f t="shared" si="62"/>
        <v>125.3</v>
      </c>
      <c r="H360" s="30">
        <f t="shared" si="69"/>
        <v>0</v>
      </c>
      <c r="I360" s="30">
        <v>85.6</v>
      </c>
      <c r="J360" s="30">
        <f t="shared" si="63"/>
        <v>210.9</v>
      </c>
      <c r="K360" s="58"/>
      <c r="L360" s="58"/>
      <c r="M360" s="59"/>
      <c r="N360" s="59"/>
      <c r="O360" s="30">
        <f t="shared" si="64"/>
        <v>210.9</v>
      </c>
      <c r="P360" s="30">
        <f t="shared" si="65"/>
        <v>210.9</v>
      </c>
      <c r="Q360" s="30"/>
      <c r="R360" s="1"/>
      <c r="S360" s="1"/>
      <c r="T360" s="1"/>
    </row>
    <row r="361" spans="1:156" s="2" customFormat="1" ht="17.100000000000001" customHeight="1">
      <c r="A361" s="37" t="s">
        <v>337</v>
      </c>
      <c r="B361" s="4">
        <v>1</v>
      </c>
      <c r="C361" s="4">
        <v>10</v>
      </c>
      <c r="D361" s="36">
        <f t="shared" si="60"/>
        <v>1</v>
      </c>
      <c r="E361" s="63">
        <v>1146</v>
      </c>
      <c r="F361" s="30">
        <f t="shared" si="61"/>
        <v>104.2</v>
      </c>
      <c r="G361" s="30">
        <f t="shared" si="62"/>
        <v>104.2</v>
      </c>
      <c r="H361" s="30">
        <f t="shared" si="69"/>
        <v>0</v>
      </c>
      <c r="I361" s="30">
        <v>71.2</v>
      </c>
      <c r="J361" s="30">
        <f t="shared" si="63"/>
        <v>175.4</v>
      </c>
      <c r="K361" s="58"/>
      <c r="L361" s="58"/>
      <c r="M361" s="59"/>
      <c r="N361" s="59"/>
      <c r="O361" s="30">
        <f t="shared" si="64"/>
        <v>175.4</v>
      </c>
      <c r="P361" s="30">
        <f t="shared" si="65"/>
        <v>175.4</v>
      </c>
      <c r="Q361" s="30"/>
      <c r="R361" s="1"/>
      <c r="S361" s="1"/>
      <c r="T361" s="1"/>
    </row>
    <row r="362" spans="1:156" s="2" customFormat="1" ht="17.100000000000001" customHeight="1">
      <c r="A362" s="37" t="s">
        <v>338</v>
      </c>
      <c r="B362" s="4">
        <v>1</v>
      </c>
      <c r="C362" s="4">
        <v>10</v>
      </c>
      <c r="D362" s="36">
        <f t="shared" si="60"/>
        <v>1</v>
      </c>
      <c r="E362" s="63">
        <v>1283</v>
      </c>
      <c r="F362" s="30">
        <f t="shared" si="61"/>
        <v>116.6</v>
      </c>
      <c r="G362" s="30">
        <f t="shared" si="62"/>
        <v>116.6</v>
      </c>
      <c r="H362" s="30">
        <f t="shared" si="69"/>
        <v>0</v>
      </c>
      <c r="I362" s="30">
        <v>79.7</v>
      </c>
      <c r="J362" s="30">
        <f t="shared" si="63"/>
        <v>196.3</v>
      </c>
      <c r="K362" s="58"/>
      <c r="L362" s="58"/>
      <c r="M362" s="59"/>
      <c r="N362" s="59"/>
      <c r="O362" s="30">
        <f t="shared" si="64"/>
        <v>196.3</v>
      </c>
      <c r="P362" s="30">
        <f t="shared" si="65"/>
        <v>196.3</v>
      </c>
      <c r="Q362" s="30"/>
      <c r="R362" s="1"/>
      <c r="S362" s="1"/>
      <c r="T362" s="1"/>
    </row>
    <row r="363" spans="1:156" s="2" customFormat="1" ht="17.100000000000001" customHeight="1">
      <c r="A363" s="37" t="s">
        <v>339</v>
      </c>
      <c r="B363" s="4">
        <v>1</v>
      </c>
      <c r="C363" s="4">
        <v>10</v>
      </c>
      <c r="D363" s="36">
        <f t="shared" si="60"/>
        <v>1</v>
      </c>
      <c r="E363" s="63">
        <v>77</v>
      </c>
      <c r="F363" s="30">
        <f t="shared" si="61"/>
        <v>7</v>
      </c>
      <c r="G363" s="30">
        <f t="shared" si="62"/>
        <v>7</v>
      </c>
      <c r="H363" s="30">
        <f t="shared" si="69"/>
        <v>0</v>
      </c>
      <c r="I363" s="30">
        <v>4.8</v>
      </c>
      <c r="J363" s="30">
        <f t="shared" si="63"/>
        <v>11.8</v>
      </c>
      <c r="K363" s="58"/>
      <c r="L363" s="58"/>
      <c r="M363" s="59"/>
      <c r="N363" s="59"/>
      <c r="O363" s="30">
        <f t="shared" si="64"/>
        <v>11.8</v>
      </c>
      <c r="P363" s="30">
        <f t="shared" si="65"/>
        <v>11.8</v>
      </c>
      <c r="Q363" s="30"/>
      <c r="R363" s="1"/>
      <c r="S363" s="1"/>
      <c r="T363" s="1"/>
    </row>
    <row r="364" spans="1:156" s="2" customFormat="1" ht="17.100000000000001" customHeight="1">
      <c r="A364" s="37" t="s">
        <v>340</v>
      </c>
      <c r="B364" s="4">
        <v>1</v>
      </c>
      <c r="C364" s="4">
        <v>10</v>
      </c>
      <c r="D364" s="36">
        <f t="shared" si="60"/>
        <v>1</v>
      </c>
      <c r="E364" s="63">
        <v>1378</v>
      </c>
      <c r="F364" s="30">
        <f t="shared" si="61"/>
        <v>125.3</v>
      </c>
      <c r="G364" s="30">
        <f t="shared" si="62"/>
        <v>125.3</v>
      </c>
      <c r="H364" s="30">
        <f t="shared" si="69"/>
        <v>0</v>
      </c>
      <c r="I364" s="30">
        <v>85.6</v>
      </c>
      <c r="J364" s="30">
        <f t="shared" si="63"/>
        <v>210.9</v>
      </c>
      <c r="K364" s="58"/>
      <c r="L364" s="58"/>
      <c r="M364" s="59"/>
      <c r="N364" s="59"/>
      <c r="O364" s="30">
        <f t="shared" si="64"/>
        <v>210.9</v>
      </c>
      <c r="P364" s="30">
        <f t="shared" si="65"/>
        <v>210.9</v>
      </c>
      <c r="Q364" s="30"/>
      <c r="R364" s="1"/>
      <c r="S364" s="1"/>
      <c r="T364" s="1"/>
    </row>
    <row r="365" spans="1:156" s="2" customFormat="1" ht="17.100000000000001" customHeight="1">
      <c r="A365" s="37" t="s">
        <v>341</v>
      </c>
      <c r="B365" s="4">
        <v>1</v>
      </c>
      <c r="C365" s="4">
        <v>10</v>
      </c>
      <c r="D365" s="36">
        <f t="shared" si="60"/>
        <v>1</v>
      </c>
      <c r="E365" s="63">
        <v>1740</v>
      </c>
      <c r="F365" s="30">
        <f t="shared" si="61"/>
        <v>158.19999999999999</v>
      </c>
      <c r="G365" s="30">
        <f t="shared" si="62"/>
        <v>158.19999999999999</v>
      </c>
      <c r="H365" s="30">
        <f t="shared" si="69"/>
        <v>0</v>
      </c>
      <c r="I365" s="30">
        <v>108.1</v>
      </c>
      <c r="J365" s="30">
        <f t="shared" si="63"/>
        <v>266.3</v>
      </c>
      <c r="K365" s="58"/>
      <c r="L365" s="58"/>
      <c r="M365" s="59"/>
      <c r="N365" s="59"/>
      <c r="O365" s="30">
        <f t="shared" si="64"/>
        <v>266.3</v>
      </c>
      <c r="P365" s="30">
        <f t="shared" si="65"/>
        <v>266.3</v>
      </c>
      <c r="Q365" s="30"/>
      <c r="R365" s="1"/>
      <c r="S365" s="1"/>
      <c r="T365" s="1"/>
    </row>
    <row r="366" spans="1:156" s="2" customFormat="1" ht="17.100000000000001" customHeight="1">
      <c r="A366" s="37" t="s">
        <v>342</v>
      </c>
      <c r="B366" s="4">
        <v>1</v>
      </c>
      <c r="C366" s="4">
        <v>10</v>
      </c>
      <c r="D366" s="36">
        <f t="shared" si="60"/>
        <v>1</v>
      </c>
      <c r="E366" s="63">
        <v>1243</v>
      </c>
      <c r="F366" s="30">
        <f t="shared" si="61"/>
        <v>113</v>
      </c>
      <c r="G366" s="30">
        <f t="shared" si="62"/>
        <v>113</v>
      </c>
      <c r="H366" s="30">
        <f t="shared" si="69"/>
        <v>0</v>
      </c>
      <c r="I366" s="30">
        <v>77.2</v>
      </c>
      <c r="J366" s="30">
        <f t="shared" si="63"/>
        <v>190.2</v>
      </c>
      <c r="K366" s="58"/>
      <c r="L366" s="58"/>
      <c r="M366" s="59"/>
      <c r="N366" s="59"/>
      <c r="O366" s="30">
        <f t="shared" si="64"/>
        <v>190.2</v>
      </c>
      <c r="P366" s="30">
        <f t="shared" si="65"/>
        <v>190.2</v>
      </c>
      <c r="Q366" s="30"/>
      <c r="R366" s="1"/>
      <c r="S366" s="1"/>
      <c r="T366" s="1"/>
    </row>
    <row r="367" spans="1:156" s="2" customFormat="1" ht="17.100000000000001" customHeight="1">
      <c r="A367" s="37" t="s">
        <v>343</v>
      </c>
      <c r="B367" s="4">
        <v>1</v>
      </c>
      <c r="C367" s="4">
        <v>10</v>
      </c>
      <c r="D367" s="36">
        <f t="shared" si="60"/>
        <v>1</v>
      </c>
      <c r="E367" s="63">
        <v>1935</v>
      </c>
      <c r="F367" s="30">
        <f t="shared" si="61"/>
        <v>175.9</v>
      </c>
      <c r="G367" s="30">
        <f t="shared" si="62"/>
        <v>175.9</v>
      </c>
      <c r="H367" s="30">
        <f t="shared" si="69"/>
        <v>0</v>
      </c>
      <c r="I367" s="30">
        <v>120.3</v>
      </c>
      <c r="J367" s="30">
        <f t="shared" si="63"/>
        <v>296.2</v>
      </c>
      <c r="K367" s="58"/>
      <c r="L367" s="58"/>
      <c r="M367" s="59"/>
      <c r="N367" s="59"/>
      <c r="O367" s="30">
        <f t="shared" si="64"/>
        <v>296.2</v>
      </c>
      <c r="P367" s="30">
        <f t="shared" si="65"/>
        <v>296.2</v>
      </c>
      <c r="Q367" s="30"/>
      <c r="R367" s="1"/>
      <c r="S367" s="1"/>
      <c r="T367" s="1"/>
    </row>
    <row r="368" spans="1:156" s="2" customFormat="1" ht="16.5" customHeight="1">
      <c r="A368" s="15" t="s">
        <v>344</v>
      </c>
      <c r="B368" s="8"/>
      <c r="C368" s="8"/>
      <c r="D368" s="36"/>
      <c r="E368" s="64"/>
      <c r="F368" s="30"/>
      <c r="G368" s="30"/>
      <c r="H368" s="30"/>
      <c r="I368" s="30"/>
      <c r="J368" s="30"/>
      <c r="K368" s="8"/>
      <c r="L368" s="8"/>
      <c r="M368" s="8"/>
      <c r="N368" s="8"/>
      <c r="O368" s="30"/>
      <c r="P368" s="30"/>
      <c r="Q368" s="30"/>
      <c r="R368" s="1"/>
      <c r="S368" s="1"/>
      <c r="T368" s="1"/>
    </row>
    <row r="369" spans="1:20" s="2" customFormat="1" ht="16.7" customHeight="1">
      <c r="A369" s="11" t="s">
        <v>345</v>
      </c>
      <c r="B369" s="4">
        <v>1</v>
      </c>
      <c r="C369" s="4">
        <v>10</v>
      </c>
      <c r="D369" s="36">
        <f t="shared" si="60"/>
        <v>1</v>
      </c>
      <c r="E369" s="63">
        <v>2001</v>
      </c>
      <c r="F369" s="30">
        <f t="shared" si="61"/>
        <v>181.9</v>
      </c>
      <c r="G369" s="30">
        <f t="shared" si="62"/>
        <v>181.9</v>
      </c>
      <c r="H369" s="30">
        <f t="shared" ref="H369:H378" si="70">G369-F369</f>
        <v>0</v>
      </c>
      <c r="I369" s="30">
        <v>48.5</v>
      </c>
      <c r="J369" s="30">
        <f t="shared" si="63"/>
        <v>230.4</v>
      </c>
      <c r="K369" s="58"/>
      <c r="L369" s="58"/>
      <c r="M369" s="59"/>
      <c r="N369" s="59"/>
      <c r="O369" s="30">
        <f t="shared" si="64"/>
        <v>230.4</v>
      </c>
      <c r="P369" s="30">
        <f t="shared" si="65"/>
        <v>153.9</v>
      </c>
      <c r="Q369" s="30">
        <v>76.5</v>
      </c>
      <c r="R369" s="1"/>
      <c r="S369" s="1"/>
      <c r="T369" s="1"/>
    </row>
    <row r="370" spans="1:20" s="2" customFormat="1" ht="17.100000000000001" customHeight="1">
      <c r="A370" s="11" t="s">
        <v>346</v>
      </c>
      <c r="B370" s="4">
        <v>1</v>
      </c>
      <c r="C370" s="4">
        <v>10</v>
      </c>
      <c r="D370" s="36">
        <f t="shared" si="60"/>
        <v>1</v>
      </c>
      <c r="E370" s="63">
        <v>1874</v>
      </c>
      <c r="F370" s="30">
        <f t="shared" si="61"/>
        <v>170.4</v>
      </c>
      <c r="G370" s="30">
        <f t="shared" si="62"/>
        <v>170.4</v>
      </c>
      <c r="H370" s="30">
        <f t="shared" si="70"/>
        <v>0</v>
      </c>
      <c r="I370" s="30">
        <v>45.4</v>
      </c>
      <c r="J370" s="30">
        <f t="shared" si="63"/>
        <v>215.8</v>
      </c>
      <c r="K370" s="58"/>
      <c r="L370" s="58"/>
      <c r="M370" s="59"/>
      <c r="N370" s="59"/>
      <c r="O370" s="30">
        <f t="shared" si="64"/>
        <v>215.8</v>
      </c>
      <c r="P370" s="30">
        <f t="shared" si="65"/>
        <v>144.1</v>
      </c>
      <c r="Q370" s="30">
        <v>71.7</v>
      </c>
      <c r="R370" s="1"/>
      <c r="S370" s="1"/>
      <c r="T370" s="1"/>
    </row>
    <row r="371" spans="1:20" s="2" customFormat="1" ht="17.100000000000001" customHeight="1">
      <c r="A371" s="37" t="s">
        <v>347</v>
      </c>
      <c r="B371" s="4">
        <v>1</v>
      </c>
      <c r="C371" s="4">
        <v>10</v>
      </c>
      <c r="D371" s="36">
        <f t="shared" si="60"/>
        <v>1</v>
      </c>
      <c r="E371" s="63">
        <v>19</v>
      </c>
      <c r="F371" s="30">
        <f t="shared" si="61"/>
        <v>1.7</v>
      </c>
      <c r="G371" s="30">
        <f t="shared" si="62"/>
        <v>1.7</v>
      </c>
      <c r="H371" s="30">
        <f t="shared" si="70"/>
        <v>0</v>
      </c>
      <c r="I371" s="30">
        <v>0.5</v>
      </c>
      <c r="J371" s="30">
        <f t="shared" si="63"/>
        <v>2.2000000000000002</v>
      </c>
      <c r="K371" s="58"/>
      <c r="L371" s="58"/>
      <c r="M371" s="59"/>
      <c r="N371" s="59"/>
      <c r="O371" s="30">
        <f t="shared" si="64"/>
        <v>2.2000000000000002</v>
      </c>
      <c r="P371" s="30">
        <f t="shared" si="65"/>
        <v>1.7</v>
      </c>
      <c r="Q371" s="30">
        <v>0.5</v>
      </c>
      <c r="R371" s="1"/>
      <c r="S371" s="1"/>
      <c r="T371" s="1"/>
    </row>
    <row r="372" spans="1:20" s="2" customFormat="1" ht="17.100000000000001" customHeight="1">
      <c r="A372" s="11" t="s">
        <v>348</v>
      </c>
      <c r="B372" s="4">
        <v>1</v>
      </c>
      <c r="C372" s="4">
        <v>10</v>
      </c>
      <c r="D372" s="36">
        <f t="shared" si="60"/>
        <v>1</v>
      </c>
      <c r="E372" s="63">
        <v>3136</v>
      </c>
      <c r="F372" s="30">
        <f t="shared" si="61"/>
        <v>285.10000000000002</v>
      </c>
      <c r="G372" s="30">
        <f t="shared" si="62"/>
        <v>285.10000000000002</v>
      </c>
      <c r="H372" s="30">
        <f t="shared" si="70"/>
        <v>0</v>
      </c>
      <c r="I372" s="30">
        <v>76.099999999999994</v>
      </c>
      <c r="J372" s="30">
        <f t="shared" si="63"/>
        <v>361.2</v>
      </c>
      <c r="K372" s="58"/>
      <c r="L372" s="58"/>
      <c r="M372" s="59"/>
      <c r="N372" s="59"/>
      <c r="O372" s="30">
        <f t="shared" si="64"/>
        <v>361.2</v>
      </c>
      <c r="P372" s="30">
        <f t="shared" si="65"/>
        <v>261.5</v>
      </c>
      <c r="Q372" s="30">
        <v>99.7</v>
      </c>
      <c r="R372" s="1"/>
      <c r="S372" s="1"/>
      <c r="T372" s="1"/>
    </row>
    <row r="373" spans="1:20" s="2" customFormat="1" ht="17.100000000000001" customHeight="1">
      <c r="A373" s="11" t="s">
        <v>349</v>
      </c>
      <c r="B373" s="4">
        <v>1</v>
      </c>
      <c r="C373" s="4">
        <v>10</v>
      </c>
      <c r="D373" s="36">
        <f t="shared" si="60"/>
        <v>1</v>
      </c>
      <c r="E373" s="63">
        <v>2358</v>
      </c>
      <c r="F373" s="30">
        <f t="shared" si="61"/>
        <v>214.4</v>
      </c>
      <c r="G373" s="30">
        <f t="shared" si="62"/>
        <v>214.4</v>
      </c>
      <c r="H373" s="30">
        <f t="shared" si="70"/>
        <v>0</v>
      </c>
      <c r="I373" s="30">
        <v>57.2</v>
      </c>
      <c r="J373" s="30">
        <f t="shared" si="63"/>
        <v>271.60000000000002</v>
      </c>
      <c r="K373" s="58"/>
      <c r="L373" s="58"/>
      <c r="M373" s="59"/>
      <c r="N373" s="59"/>
      <c r="O373" s="30">
        <f t="shared" si="64"/>
        <v>271.60000000000002</v>
      </c>
      <c r="P373" s="30">
        <f t="shared" si="65"/>
        <v>257.39999999999998</v>
      </c>
      <c r="Q373" s="30">
        <v>14.2</v>
      </c>
      <c r="R373" s="1"/>
      <c r="S373" s="1"/>
      <c r="T373" s="1"/>
    </row>
    <row r="374" spans="1:20" s="2" customFormat="1" ht="17.100000000000001" customHeight="1">
      <c r="A374" s="11" t="s">
        <v>350</v>
      </c>
      <c r="B374" s="4">
        <v>1</v>
      </c>
      <c r="C374" s="4">
        <v>10</v>
      </c>
      <c r="D374" s="36">
        <f t="shared" si="60"/>
        <v>1</v>
      </c>
      <c r="E374" s="63">
        <v>2761</v>
      </c>
      <c r="F374" s="30">
        <f t="shared" si="61"/>
        <v>251</v>
      </c>
      <c r="G374" s="30">
        <f t="shared" si="62"/>
        <v>251</v>
      </c>
      <c r="H374" s="30">
        <f t="shared" si="70"/>
        <v>0</v>
      </c>
      <c r="I374" s="30">
        <v>67</v>
      </c>
      <c r="J374" s="30">
        <f t="shared" si="63"/>
        <v>318</v>
      </c>
      <c r="K374" s="58"/>
      <c r="L374" s="58"/>
      <c r="M374" s="59"/>
      <c r="N374" s="59"/>
      <c r="O374" s="30">
        <f t="shared" si="64"/>
        <v>318</v>
      </c>
      <c r="P374" s="30">
        <f t="shared" si="65"/>
        <v>240.5</v>
      </c>
      <c r="Q374" s="30">
        <v>77.5</v>
      </c>
      <c r="R374" s="1"/>
      <c r="S374" s="1"/>
      <c r="T374" s="1"/>
    </row>
    <row r="375" spans="1:20" s="2" customFormat="1" ht="17.100000000000001" customHeight="1">
      <c r="A375" s="11" t="s">
        <v>351</v>
      </c>
      <c r="B375" s="4">
        <v>1</v>
      </c>
      <c r="C375" s="4">
        <v>10</v>
      </c>
      <c r="D375" s="36">
        <f t="shared" si="60"/>
        <v>1</v>
      </c>
      <c r="E375" s="63">
        <v>1983</v>
      </c>
      <c r="F375" s="30">
        <f t="shared" si="61"/>
        <v>180.3</v>
      </c>
      <c r="G375" s="30">
        <f t="shared" si="62"/>
        <v>180.3</v>
      </c>
      <c r="H375" s="30">
        <f t="shared" si="70"/>
        <v>0</v>
      </c>
      <c r="I375" s="30">
        <v>48.1</v>
      </c>
      <c r="J375" s="30">
        <f t="shared" si="63"/>
        <v>228.4</v>
      </c>
      <c r="K375" s="58"/>
      <c r="L375" s="58"/>
      <c r="M375" s="59"/>
      <c r="N375" s="59"/>
      <c r="O375" s="30">
        <f t="shared" si="64"/>
        <v>228.4</v>
      </c>
      <c r="P375" s="30">
        <f t="shared" si="65"/>
        <v>152.5</v>
      </c>
      <c r="Q375" s="30">
        <v>75.900000000000006</v>
      </c>
      <c r="R375" s="1"/>
      <c r="S375" s="1"/>
      <c r="T375" s="1"/>
    </row>
    <row r="376" spans="1:20" s="2" customFormat="1" ht="17.100000000000001" customHeight="1">
      <c r="A376" s="11" t="s">
        <v>352</v>
      </c>
      <c r="B376" s="4">
        <v>1</v>
      </c>
      <c r="C376" s="4">
        <v>10</v>
      </c>
      <c r="D376" s="36">
        <f t="shared" si="60"/>
        <v>1</v>
      </c>
      <c r="E376" s="63">
        <v>1590</v>
      </c>
      <c r="F376" s="30">
        <f t="shared" si="61"/>
        <v>144.5</v>
      </c>
      <c r="G376" s="30">
        <f t="shared" si="62"/>
        <v>144.5</v>
      </c>
      <c r="H376" s="30">
        <f t="shared" si="70"/>
        <v>0</v>
      </c>
      <c r="I376" s="30">
        <v>38.6</v>
      </c>
      <c r="J376" s="30">
        <f t="shared" si="63"/>
        <v>183.1</v>
      </c>
      <c r="K376" s="58"/>
      <c r="L376" s="58"/>
      <c r="M376" s="59"/>
      <c r="N376" s="59"/>
      <c r="O376" s="30">
        <f t="shared" si="64"/>
        <v>183.1</v>
      </c>
      <c r="P376" s="30">
        <f t="shared" si="65"/>
        <v>122.3</v>
      </c>
      <c r="Q376" s="30">
        <v>60.8</v>
      </c>
      <c r="R376" s="1"/>
      <c r="S376" s="1"/>
      <c r="T376" s="1"/>
    </row>
    <row r="377" spans="1:20" s="2" customFormat="1" ht="17.100000000000001" customHeight="1">
      <c r="A377" s="11" t="s">
        <v>353</v>
      </c>
      <c r="B377" s="4">
        <v>1</v>
      </c>
      <c r="C377" s="4">
        <v>10</v>
      </c>
      <c r="D377" s="36">
        <f t="shared" si="60"/>
        <v>1</v>
      </c>
      <c r="E377" s="63">
        <v>2411</v>
      </c>
      <c r="F377" s="30">
        <f t="shared" si="61"/>
        <v>219.2</v>
      </c>
      <c r="G377" s="30">
        <f t="shared" si="62"/>
        <v>219.2</v>
      </c>
      <c r="H377" s="30">
        <f t="shared" si="70"/>
        <v>0</v>
      </c>
      <c r="I377" s="30">
        <v>58.6</v>
      </c>
      <c r="J377" s="30">
        <f t="shared" si="63"/>
        <v>277.8</v>
      </c>
      <c r="K377" s="58"/>
      <c r="L377" s="58"/>
      <c r="M377" s="59"/>
      <c r="N377" s="59"/>
      <c r="O377" s="30">
        <f t="shared" si="64"/>
        <v>277.8</v>
      </c>
      <c r="P377" s="30">
        <f t="shared" si="65"/>
        <v>188.9</v>
      </c>
      <c r="Q377" s="30">
        <v>88.9</v>
      </c>
      <c r="R377" s="1"/>
      <c r="S377" s="1"/>
      <c r="T377" s="1"/>
    </row>
    <row r="378" spans="1:20" s="2" customFormat="1" ht="17.100000000000001" customHeight="1">
      <c r="A378" s="11" t="s">
        <v>354</v>
      </c>
      <c r="B378" s="4">
        <v>1</v>
      </c>
      <c r="C378" s="4">
        <v>10</v>
      </c>
      <c r="D378" s="36">
        <f t="shared" si="60"/>
        <v>1</v>
      </c>
      <c r="E378" s="63">
        <v>1837</v>
      </c>
      <c r="F378" s="30">
        <f t="shared" si="61"/>
        <v>167</v>
      </c>
      <c r="G378" s="30">
        <f t="shared" si="62"/>
        <v>167</v>
      </c>
      <c r="H378" s="30">
        <f t="shared" si="70"/>
        <v>0</v>
      </c>
      <c r="I378" s="30">
        <v>44.6</v>
      </c>
      <c r="J378" s="30">
        <f t="shared" si="63"/>
        <v>211.6</v>
      </c>
      <c r="K378" s="58"/>
      <c r="L378" s="58"/>
      <c r="M378" s="59"/>
      <c r="N378" s="59"/>
      <c r="O378" s="30">
        <f t="shared" si="64"/>
        <v>211.6</v>
      </c>
      <c r="P378" s="30">
        <f t="shared" si="65"/>
        <v>162.9</v>
      </c>
      <c r="Q378" s="30">
        <v>48.7</v>
      </c>
      <c r="R378" s="1"/>
      <c r="S378" s="1"/>
      <c r="T378" s="1"/>
    </row>
    <row r="379" spans="1:20" s="2" customFormat="1" ht="17.100000000000001" customHeight="1">
      <c r="A379" s="11" t="s">
        <v>355</v>
      </c>
      <c r="B379" s="4">
        <v>1</v>
      </c>
      <c r="C379" s="4">
        <v>10</v>
      </c>
      <c r="D379" s="36">
        <f t="shared" ref="D379:D380" si="71">(B379*C379)/(C379)</f>
        <v>1</v>
      </c>
      <c r="E379" s="63">
        <v>1771</v>
      </c>
      <c r="F379" s="30">
        <f t="shared" ref="F379" si="72">ROUND(E379/11,1)</f>
        <v>161</v>
      </c>
      <c r="G379" s="30">
        <f t="shared" ref="G379:G380" si="73">ROUND(D379*F379,1)</f>
        <v>161</v>
      </c>
      <c r="H379" s="30">
        <f t="shared" ref="H379:H380" si="74">G379-F379</f>
        <v>0</v>
      </c>
      <c r="I379" s="30">
        <v>43</v>
      </c>
      <c r="J379" s="30">
        <f t="shared" ref="J379:J380" si="75">IF(G379+I379&gt;0,ROUND(G379+I379,1),0)</f>
        <v>204</v>
      </c>
      <c r="K379" s="58"/>
      <c r="L379" s="58"/>
      <c r="M379" s="59"/>
      <c r="N379" s="59"/>
      <c r="O379" s="30">
        <f t="shared" ref="O379:O380" si="76">IF(OR(K379="+",L379="+",M379="+",N379="+"),0,J379)</f>
        <v>204</v>
      </c>
      <c r="P379" s="30">
        <f t="shared" ref="P379:P380" si="77">ROUND(O379-Q379,1)</f>
        <v>136.19999999999999</v>
      </c>
      <c r="Q379" s="30">
        <v>67.8</v>
      </c>
      <c r="R379" s="1"/>
      <c r="S379" s="1"/>
      <c r="T379" s="1"/>
    </row>
    <row r="380" spans="1:20" s="2" customFormat="1" ht="17.100000000000001" customHeight="1">
      <c r="A380" s="11" t="s">
        <v>356</v>
      </c>
      <c r="B380" s="4">
        <v>1</v>
      </c>
      <c r="C380" s="4">
        <v>10</v>
      </c>
      <c r="D380" s="36">
        <f t="shared" si="71"/>
        <v>1</v>
      </c>
      <c r="E380" s="63">
        <v>1144</v>
      </c>
      <c r="F380" s="30">
        <f>ROUND(E380/11,1)</f>
        <v>104</v>
      </c>
      <c r="G380" s="30">
        <f t="shared" si="73"/>
        <v>104</v>
      </c>
      <c r="H380" s="30">
        <f t="shared" si="74"/>
        <v>0</v>
      </c>
      <c r="I380" s="30">
        <v>27.8</v>
      </c>
      <c r="J380" s="30">
        <f t="shared" si="75"/>
        <v>131.80000000000001</v>
      </c>
      <c r="K380" s="58"/>
      <c r="L380" s="58"/>
      <c r="M380" s="59"/>
      <c r="N380" s="59"/>
      <c r="O380" s="30">
        <f t="shared" si="76"/>
        <v>131.80000000000001</v>
      </c>
      <c r="P380" s="30">
        <f t="shared" si="77"/>
        <v>122.2</v>
      </c>
      <c r="Q380" s="30">
        <v>9.6</v>
      </c>
      <c r="R380" s="1"/>
      <c r="S380" s="1"/>
      <c r="T380" s="1"/>
    </row>
    <row r="381" spans="1:20" s="34" customFormat="1" ht="17.100000000000001" customHeight="1">
      <c r="A381" s="33" t="s">
        <v>361</v>
      </c>
      <c r="B381" s="33"/>
      <c r="C381" s="33"/>
      <c r="D381" s="33"/>
      <c r="E381" s="65">
        <f t="shared" ref="E381:J381" si="78">SUM(E9:E380)-E19-E29-E57</f>
        <v>3257930</v>
      </c>
      <c r="F381" s="35">
        <f>SUM(F9:F380)-F19-F29-F57</f>
        <v>296175.00000000047</v>
      </c>
      <c r="G381" s="35">
        <f t="shared" si="78"/>
        <v>296175.00000000047</v>
      </c>
      <c r="H381" s="35">
        <f t="shared" si="78"/>
        <v>0</v>
      </c>
      <c r="I381" s="35">
        <f t="shared" si="78"/>
        <v>38271.200000000012</v>
      </c>
      <c r="J381" s="35">
        <f t="shared" si="78"/>
        <v>344808.39999999979</v>
      </c>
      <c r="K381" s="53">
        <f>COUNTIF(K9:K380,"+")</f>
        <v>0</v>
      </c>
      <c r="L381" s="53">
        <f t="shared" ref="L381:M381" si="79">COUNTIF(L9:L380,"+")</f>
        <v>0</v>
      </c>
      <c r="M381" s="53">
        <f t="shared" si="79"/>
        <v>0</v>
      </c>
      <c r="N381" s="53">
        <f>COUNTIF(N9:N380,"+")</f>
        <v>0</v>
      </c>
      <c r="O381" s="35">
        <f>SUM(O9:O380)-O19-O29-O57</f>
        <v>344808.39999999979</v>
      </c>
      <c r="P381" s="35">
        <f t="shared" ref="P381:Q381" si="80">SUM(P9:P380)-P19-P29-P57</f>
        <v>317766.80000000005</v>
      </c>
      <c r="Q381" s="35">
        <f t="shared" si="80"/>
        <v>27041.600000000009</v>
      </c>
      <c r="R381" s="1"/>
      <c r="S381" s="1"/>
      <c r="T381" s="1"/>
    </row>
    <row r="382" spans="1:20" ht="21" customHeight="1"/>
    <row r="383" spans="1:20" ht="17.25" customHeight="1">
      <c r="A383" s="56"/>
      <c r="B383" s="56" t="s">
        <v>383</v>
      </c>
      <c r="C383" s="55"/>
      <c r="D383" s="72" t="s">
        <v>386</v>
      </c>
      <c r="E383" s="73"/>
      <c r="F383" s="73"/>
      <c r="G383" s="73"/>
      <c r="H383" s="73"/>
      <c r="I383" s="73"/>
      <c r="J383" s="73"/>
      <c r="K383" s="73"/>
      <c r="L383" s="67"/>
      <c r="M383" s="67"/>
      <c r="N383" s="67"/>
      <c r="O383" s="67"/>
      <c r="P383" s="67"/>
      <c r="Q383" s="67"/>
      <c r="R383" s="67"/>
    </row>
    <row r="384" spans="1:20" ht="17.25" customHeight="1">
      <c r="C384" s="57" t="s">
        <v>384</v>
      </c>
      <c r="D384" s="72" t="s">
        <v>385</v>
      </c>
      <c r="E384" s="73"/>
      <c r="F384" s="73"/>
      <c r="G384" s="73"/>
      <c r="H384" s="73"/>
      <c r="I384" s="73"/>
      <c r="J384" s="73"/>
      <c r="K384" s="73"/>
      <c r="L384" s="67"/>
      <c r="M384" s="67"/>
      <c r="N384" s="67"/>
      <c r="O384" s="67"/>
      <c r="P384" s="67"/>
      <c r="Q384" s="67"/>
      <c r="R384" s="67"/>
    </row>
    <row r="386" ht="15" customHeight="1"/>
  </sheetData>
  <mergeCells count="22">
    <mergeCell ref="F3:F6"/>
    <mergeCell ref="P4:Q4"/>
    <mergeCell ref="O3:Q3"/>
    <mergeCell ref="P5:P6"/>
    <mergeCell ref="Q5:Q6"/>
    <mergeCell ref="O4:O6"/>
    <mergeCell ref="A1:Q1"/>
    <mergeCell ref="D383:K383"/>
    <mergeCell ref="D384:K384"/>
    <mergeCell ref="I3:I6"/>
    <mergeCell ref="J3:J6"/>
    <mergeCell ref="B3:C5"/>
    <mergeCell ref="K3:N3"/>
    <mergeCell ref="K6:M6"/>
    <mergeCell ref="K4:L4"/>
    <mergeCell ref="M4:M5"/>
    <mergeCell ref="N5:N6"/>
    <mergeCell ref="A3:A6"/>
    <mergeCell ref="E3:E6"/>
    <mergeCell ref="H3:H6"/>
    <mergeCell ref="G3:G6"/>
    <mergeCell ref="D3:D6"/>
  </mergeCells>
  <printOptions horizontalCentered="1"/>
  <pageMargins left="0.15748031496062992" right="0.15748031496062992" top="0.35433070866141736" bottom="0.35433070866141736" header="0.15748031496062992" footer="0.15748031496062992"/>
  <pageSetup paperSize="8" scale="70" fitToHeight="0" pageOrder="overThenDown" orientation="landscape" r:id="rId1"/>
  <headerFooter differentFirst="1"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79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F1"/>
    </sheetView>
  </sheetViews>
  <sheetFormatPr defaultColWidth="9.140625" defaultRowHeight="12.75"/>
  <cols>
    <col min="1" max="1" width="39.140625" style="19" customWidth="1"/>
    <col min="2" max="3" width="10.7109375" style="19" customWidth="1"/>
    <col min="4" max="4" width="11.7109375" style="19" customWidth="1"/>
    <col min="5" max="5" width="15.28515625" style="19" customWidth="1"/>
    <col min="6" max="6" width="8.28515625" style="19" customWidth="1"/>
    <col min="7" max="7" width="63.7109375" style="19" customWidth="1"/>
    <col min="8" max="16384" width="9.140625" style="19"/>
  </cols>
  <sheetData>
    <row r="1" spans="1:6" ht="33.75" customHeight="1">
      <c r="A1" s="82" t="s">
        <v>402</v>
      </c>
      <c r="B1" s="82"/>
      <c r="C1" s="82"/>
      <c r="D1" s="82"/>
      <c r="E1" s="82"/>
      <c r="F1" s="82"/>
    </row>
    <row r="2" spans="1:6" ht="15.6" customHeight="1">
      <c r="A2" s="52"/>
      <c r="B2" s="52"/>
      <c r="C2" s="52"/>
      <c r="D2" s="52"/>
      <c r="E2" s="52"/>
      <c r="F2" s="54" t="s">
        <v>363</v>
      </c>
    </row>
    <row r="3" spans="1:6" ht="192" customHeight="1">
      <c r="A3" s="83" t="s">
        <v>15</v>
      </c>
      <c r="B3" s="84" t="s">
        <v>357</v>
      </c>
      <c r="C3" s="86" t="s">
        <v>377</v>
      </c>
      <c r="D3" s="86"/>
      <c r="E3" s="86"/>
      <c r="F3" s="85" t="s">
        <v>360</v>
      </c>
    </row>
    <row r="4" spans="1:6" ht="32.1" customHeight="1">
      <c r="A4" s="83"/>
      <c r="B4" s="84"/>
      <c r="C4" s="20" t="s">
        <v>358</v>
      </c>
      <c r="D4" s="20" t="s">
        <v>359</v>
      </c>
      <c r="E4" s="69" t="s">
        <v>407</v>
      </c>
      <c r="F4" s="85"/>
    </row>
    <row r="5" spans="1:6">
      <c r="A5" s="21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</row>
    <row r="6" spans="1:6" ht="15" customHeight="1">
      <c r="A6" s="22" t="s">
        <v>4</v>
      </c>
      <c r="B6" s="41">
        <f>'Расчет субсидий'!H8</f>
        <v>0</v>
      </c>
      <c r="C6" s="41"/>
      <c r="D6" s="41"/>
      <c r="E6" s="41">
        <f>SUM(E7:E16)</f>
        <v>0</v>
      </c>
      <c r="F6" s="41"/>
    </row>
    <row r="7" spans="1:6" ht="15" customHeight="1">
      <c r="A7" s="23" t="s">
        <v>5</v>
      </c>
      <c r="B7" s="42">
        <f>'Расчет субсидий'!H9</f>
        <v>0</v>
      </c>
      <c r="C7" s="48">
        <f>'Расчет субсидий'!B9-1</f>
        <v>0</v>
      </c>
      <c r="D7" s="48">
        <f>C7*'Расчет субсидий'!C9</f>
        <v>0</v>
      </c>
      <c r="E7" s="45">
        <v>0</v>
      </c>
      <c r="F7" s="44">
        <f>D7</f>
        <v>0</v>
      </c>
    </row>
    <row r="8" spans="1:6" ht="15" customHeight="1">
      <c r="A8" s="23" t="s">
        <v>6</v>
      </c>
      <c r="B8" s="42">
        <f>'Расчет субсидий'!H10</f>
        <v>0</v>
      </c>
      <c r="C8" s="48">
        <f>'Расчет субсидий'!B10-1</f>
        <v>0</v>
      </c>
      <c r="D8" s="48">
        <f>C8*'Расчет субсидий'!C10</f>
        <v>0</v>
      </c>
      <c r="E8" s="45">
        <v>0</v>
      </c>
      <c r="F8" s="44">
        <f t="shared" ref="F8:F54" si="0">D8</f>
        <v>0</v>
      </c>
    </row>
    <row r="9" spans="1:6" ht="15" customHeight="1">
      <c r="A9" s="23" t="s">
        <v>7</v>
      </c>
      <c r="B9" s="42">
        <f>'Расчет субсидий'!H11</f>
        <v>0</v>
      </c>
      <c r="C9" s="48">
        <f>'Расчет субсидий'!B11-1</f>
        <v>0</v>
      </c>
      <c r="D9" s="48">
        <f>C9*'Расчет субсидий'!C11</f>
        <v>0</v>
      </c>
      <c r="E9" s="45">
        <v>0</v>
      </c>
      <c r="F9" s="44">
        <f t="shared" si="0"/>
        <v>0</v>
      </c>
    </row>
    <row r="10" spans="1:6" ht="15" customHeight="1">
      <c r="A10" s="23" t="s">
        <v>8</v>
      </c>
      <c r="B10" s="42">
        <f>'Расчет субсидий'!H12</f>
        <v>0</v>
      </c>
      <c r="C10" s="48">
        <f>'Расчет субсидий'!B12-1</f>
        <v>0</v>
      </c>
      <c r="D10" s="48">
        <f>C10*'Расчет субсидий'!C12</f>
        <v>0</v>
      </c>
      <c r="E10" s="45">
        <v>0</v>
      </c>
      <c r="F10" s="44">
        <f t="shared" si="0"/>
        <v>0</v>
      </c>
    </row>
    <row r="11" spans="1:6" ht="15" customHeight="1">
      <c r="A11" s="23" t="s">
        <v>9</v>
      </c>
      <c r="B11" s="42">
        <f>'Расчет субсидий'!H13</f>
        <v>0</v>
      </c>
      <c r="C11" s="48">
        <f>'Расчет субсидий'!B13-1</f>
        <v>0</v>
      </c>
      <c r="D11" s="48">
        <f>C11*'Расчет субсидий'!C13</f>
        <v>0</v>
      </c>
      <c r="E11" s="45">
        <v>0</v>
      </c>
      <c r="F11" s="44">
        <f t="shared" si="0"/>
        <v>0</v>
      </c>
    </row>
    <row r="12" spans="1:6" ht="15" customHeight="1">
      <c r="A12" s="23" t="s">
        <v>10</v>
      </c>
      <c r="B12" s="42">
        <f>'Расчет субсидий'!H14</f>
        <v>0</v>
      </c>
      <c r="C12" s="48">
        <f>'Расчет субсидий'!B14-1</f>
        <v>0</v>
      </c>
      <c r="D12" s="48">
        <f>C12*'Расчет субсидий'!C14</f>
        <v>0</v>
      </c>
      <c r="E12" s="45">
        <v>0</v>
      </c>
      <c r="F12" s="44">
        <f t="shared" si="0"/>
        <v>0</v>
      </c>
    </row>
    <row r="13" spans="1:6" ht="15" customHeight="1">
      <c r="A13" s="23" t="s">
        <v>11</v>
      </c>
      <c r="B13" s="42">
        <f>'Расчет субсидий'!H15</f>
        <v>0</v>
      </c>
      <c r="C13" s="48">
        <f>'Расчет субсидий'!B15-1</f>
        <v>0</v>
      </c>
      <c r="D13" s="48">
        <f>C13*'Расчет субсидий'!C15</f>
        <v>0</v>
      </c>
      <c r="E13" s="45">
        <v>0</v>
      </c>
      <c r="F13" s="44">
        <f t="shared" si="0"/>
        <v>0</v>
      </c>
    </row>
    <row r="14" spans="1:6" ht="15" customHeight="1">
      <c r="A14" s="23" t="s">
        <v>12</v>
      </c>
      <c r="B14" s="42">
        <f>'Расчет субсидий'!H16</f>
        <v>0</v>
      </c>
      <c r="C14" s="48">
        <f>'Расчет субсидий'!B16-1</f>
        <v>0</v>
      </c>
      <c r="D14" s="48">
        <f>C14*'Расчет субсидий'!C16</f>
        <v>0</v>
      </c>
      <c r="E14" s="45">
        <v>0</v>
      </c>
      <c r="F14" s="44">
        <f t="shared" si="0"/>
        <v>0</v>
      </c>
    </row>
    <row r="15" spans="1:6" ht="15" customHeight="1">
      <c r="A15" s="23" t="s">
        <v>13</v>
      </c>
      <c r="B15" s="42">
        <f>'Расчет субсидий'!H17</f>
        <v>0</v>
      </c>
      <c r="C15" s="48">
        <f>'Расчет субсидий'!B17-1</f>
        <v>0</v>
      </c>
      <c r="D15" s="48">
        <f>C15*'Расчет субсидий'!C17</f>
        <v>0</v>
      </c>
      <c r="E15" s="45">
        <v>0</v>
      </c>
      <c r="F15" s="44">
        <f t="shared" si="0"/>
        <v>0</v>
      </c>
    </row>
    <row r="16" spans="1:6" ht="15" customHeight="1">
      <c r="A16" s="23" t="s">
        <v>14</v>
      </c>
      <c r="B16" s="42">
        <f>'Расчет субсидий'!H18</f>
        <v>0</v>
      </c>
      <c r="C16" s="48">
        <f>'Расчет субсидий'!B18-1</f>
        <v>0</v>
      </c>
      <c r="D16" s="48">
        <f>C16*'Расчет субсидий'!C18</f>
        <v>0</v>
      </c>
      <c r="E16" s="45">
        <v>0</v>
      </c>
      <c r="F16" s="44">
        <f t="shared" si="0"/>
        <v>0</v>
      </c>
    </row>
    <row r="17" spans="1:6" ht="15" customHeight="1">
      <c r="A17" s="22" t="s">
        <v>365</v>
      </c>
      <c r="B17" s="41">
        <f>SUM(B18:B26)</f>
        <v>0</v>
      </c>
      <c r="C17" s="41"/>
      <c r="D17" s="41"/>
      <c r="E17" s="41">
        <f>SUM(E18:E26)</f>
        <v>0</v>
      </c>
      <c r="F17" s="41"/>
    </row>
    <row r="18" spans="1:6" ht="15" customHeight="1">
      <c r="A18" s="25" t="s">
        <v>366</v>
      </c>
      <c r="B18" s="42">
        <f>'Расчет субсидий'!H20</f>
        <v>0</v>
      </c>
      <c r="C18" s="48">
        <f>'Расчет субсидий'!B20-1</f>
        <v>0</v>
      </c>
      <c r="D18" s="48">
        <f>C18*'Расчет субсидий'!C20</f>
        <v>0</v>
      </c>
      <c r="E18" s="45">
        <v>0</v>
      </c>
      <c r="F18" s="44">
        <f t="shared" si="0"/>
        <v>0</v>
      </c>
    </row>
    <row r="19" spans="1:6" ht="15" customHeight="1">
      <c r="A19" s="25" t="s">
        <v>367</v>
      </c>
      <c r="B19" s="42">
        <f>'Расчет субсидий'!H21</f>
        <v>0</v>
      </c>
      <c r="C19" s="48">
        <f>'Расчет субсидий'!B21-1</f>
        <v>0</v>
      </c>
      <c r="D19" s="48">
        <f>C19*'Расчет субсидий'!C21</f>
        <v>0</v>
      </c>
      <c r="E19" s="45">
        <v>0</v>
      </c>
      <c r="F19" s="44">
        <f t="shared" si="0"/>
        <v>0</v>
      </c>
    </row>
    <row r="20" spans="1:6" ht="15" customHeight="1">
      <c r="A20" s="25" t="s">
        <v>368</v>
      </c>
      <c r="B20" s="42">
        <f>'Расчет субсидий'!H22</f>
        <v>0</v>
      </c>
      <c r="C20" s="48">
        <f>'Расчет субсидий'!B22-1</f>
        <v>0</v>
      </c>
      <c r="D20" s="48">
        <f>C20*'Расчет субсидий'!C22</f>
        <v>0</v>
      </c>
      <c r="E20" s="45">
        <v>0</v>
      </c>
      <c r="F20" s="44">
        <f t="shared" si="0"/>
        <v>0</v>
      </c>
    </row>
    <row r="21" spans="1:6" ht="15" customHeight="1">
      <c r="A21" s="25" t="s">
        <v>369</v>
      </c>
      <c r="B21" s="42">
        <f>'Расчет субсидий'!H23</f>
        <v>0</v>
      </c>
      <c r="C21" s="48">
        <f>'Расчет субсидий'!B23-1</f>
        <v>0</v>
      </c>
      <c r="D21" s="48">
        <f>C21*'Расчет субсидий'!C23</f>
        <v>0</v>
      </c>
      <c r="E21" s="45">
        <v>0</v>
      </c>
      <c r="F21" s="44">
        <f t="shared" si="0"/>
        <v>0</v>
      </c>
    </row>
    <row r="22" spans="1:6" ht="15" customHeight="1">
      <c r="A22" s="25" t="s">
        <v>370</v>
      </c>
      <c r="B22" s="42">
        <f>'Расчет субсидий'!H24</f>
        <v>0</v>
      </c>
      <c r="C22" s="48">
        <f>'Расчет субсидий'!B24-1</f>
        <v>0</v>
      </c>
      <c r="D22" s="48">
        <f>C22*'Расчет субсидий'!C24</f>
        <v>0</v>
      </c>
      <c r="E22" s="45">
        <v>0</v>
      </c>
      <c r="F22" s="44">
        <f t="shared" si="0"/>
        <v>0</v>
      </c>
    </row>
    <row r="23" spans="1:6" ht="15" customHeight="1">
      <c r="A23" s="25" t="s">
        <v>371</v>
      </c>
      <c r="B23" s="42">
        <f>'Расчет субсидий'!H25</f>
        <v>0</v>
      </c>
      <c r="C23" s="48">
        <f>'Расчет субсидий'!B25-1</f>
        <v>0</v>
      </c>
      <c r="D23" s="48">
        <f>C23*'Расчет субсидий'!C25</f>
        <v>0</v>
      </c>
      <c r="E23" s="45">
        <v>0</v>
      </c>
      <c r="F23" s="44">
        <f t="shared" si="0"/>
        <v>0</v>
      </c>
    </row>
    <row r="24" spans="1:6" ht="15" customHeight="1">
      <c r="A24" s="25" t="s">
        <v>372</v>
      </c>
      <c r="B24" s="42">
        <f>'Расчет субсидий'!H26</f>
        <v>0</v>
      </c>
      <c r="C24" s="48">
        <f>'Расчет субсидий'!B26-1</f>
        <v>0</v>
      </c>
      <c r="D24" s="48">
        <f>C24*'Расчет субсидий'!C26</f>
        <v>0</v>
      </c>
      <c r="E24" s="45">
        <v>0</v>
      </c>
      <c r="F24" s="44">
        <f t="shared" si="0"/>
        <v>0</v>
      </c>
    </row>
    <row r="25" spans="1:6" ht="15" customHeight="1">
      <c r="A25" s="25" t="s">
        <v>374</v>
      </c>
      <c r="B25" s="42">
        <f>'Расчет субсидий'!H27</f>
        <v>0</v>
      </c>
      <c r="C25" s="48">
        <f>'Расчет субсидий'!B27-1</f>
        <v>0</v>
      </c>
      <c r="D25" s="48">
        <f>C25*'Расчет субсидий'!C27</f>
        <v>0</v>
      </c>
      <c r="E25" s="45">
        <v>0</v>
      </c>
      <c r="F25" s="44">
        <f t="shared" si="0"/>
        <v>0</v>
      </c>
    </row>
    <row r="26" spans="1:6" ht="15" customHeight="1">
      <c r="A26" s="25" t="s">
        <v>373</v>
      </c>
      <c r="B26" s="42">
        <f>'Расчет субсидий'!H28</f>
        <v>0</v>
      </c>
      <c r="C26" s="48">
        <f>'Расчет субсидий'!B28-1</f>
        <v>0</v>
      </c>
      <c r="D26" s="48">
        <f>C26*'Расчет субсидий'!C28</f>
        <v>0</v>
      </c>
      <c r="E26" s="45">
        <v>0</v>
      </c>
      <c r="F26" s="44">
        <f t="shared" si="0"/>
        <v>0</v>
      </c>
    </row>
    <row r="27" spans="1:6" ht="15" customHeight="1">
      <c r="A27" s="24" t="s">
        <v>17</v>
      </c>
      <c r="B27" s="41">
        <f>'Расчет субсидий'!H29</f>
        <v>0</v>
      </c>
      <c r="C27" s="41"/>
      <c r="D27" s="41"/>
      <c r="E27" s="41">
        <f>SUM(E28:E54)</f>
        <v>0</v>
      </c>
      <c r="F27" s="41"/>
    </row>
    <row r="28" spans="1:6" ht="15" customHeight="1">
      <c r="A28" s="25" t="s">
        <v>0</v>
      </c>
      <c r="B28" s="42">
        <f>'Расчет субсидий'!H30</f>
        <v>0</v>
      </c>
      <c r="C28" s="48">
        <f>'Расчет субсидий'!B30-1</f>
        <v>0</v>
      </c>
      <c r="D28" s="48">
        <f>C28*'Расчет субсидий'!C30</f>
        <v>0</v>
      </c>
      <c r="E28" s="45">
        <v>0</v>
      </c>
      <c r="F28" s="44">
        <f t="shared" si="0"/>
        <v>0</v>
      </c>
    </row>
    <row r="29" spans="1:6" ht="15" customHeight="1">
      <c r="A29" s="25" t="s">
        <v>18</v>
      </c>
      <c r="B29" s="42">
        <f>'Расчет субсидий'!H31</f>
        <v>0</v>
      </c>
      <c r="C29" s="48">
        <f>'Расчет субсидий'!B31-1</f>
        <v>0</v>
      </c>
      <c r="D29" s="48">
        <f>C29*'Расчет субсидий'!C31</f>
        <v>0</v>
      </c>
      <c r="E29" s="45">
        <v>0</v>
      </c>
      <c r="F29" s="44">
        <f t="shared" si="0"/>
        <v>0</v>
      </c>
    </row>
    <row r="30" spans="1:6" ht="15" customHeight="1">
      <c r="A30" s="25" t="s">
        <v>19</v>
      </c>
      <c r="B30" s="42">
        <f>'Расчет субсидий'!H32</f>
        <v>0</v>
      </c>
      <c r="C30" s="48">
        <f>'Расчет субсидий'!B32-1</f>
        <v>0</v>
      </c>
      <c r="D30" s="48">
        <f>C30*'Расчет субсидий'!C32</f>
        <v>0</v>
      </c>
      <c r="E30" s="45">
        <v>0</v>
      </c>
      <c r="F30" s="44">
        <f t="shared" si="0"/>
        <v>0</v>
      </c>
    </row>
    <row r="31" spans="1:6" ht="15" customHeight="1">
      <c r="A31" s="25" t="s">
        <v>20</v>
      </c>
      <c r="B31" s="42">
        <f>'Расчет субсидий'!H33</f>
        <v>0</v>
      </c>
      <c r="C31" s="48">
        <f>'Расчет субсидий'!B33-1</f>
        <v>0</v>
      </c>
      <c r="D31" s="48">
        <f>C31*'Расчет субсидий'!C33</f>
        <v>0</v>
      </c>
      <c r="E31" s="45">
        <v>0</v>
      </c>
      <c r="F31" s="44">
        <f t="shared" si="0"/>
        <v>0</v>
      </c>
    </row>
    <row r="32" spans="1:6" ht="15" customHeight="1">
      <c r="A32" s="25" t="s">
        <v>21</v>
      </c>
      <c r="B32" s="42">
        <f>'Расчет субсидий'!H34</f>
        <v>0</v>
      </c>
      <c r="C32" s="48">
        <f>'Расчет субсидий'!B34-1</f>
        <v>0</v>
      </c>
      <c r="D32" s="48">
        <f>C32*'Расчет субсидий'!C34</f>
        <v>0</v>
      </c>
      <c r="E32" s="45">
        <v>0</v>
      </c>
      <c r="F32" s="44">
        <f t="shared" si="0"/>
        <v>0</v>
      </c>
    </row>
    <row r="33" spans="1:6" ht="15" customHeight="1">
      <c r="A33" s="25" t="s">
        <v>22</v>
      </c>
      <c r="B33" s="42">
        <f>'Расчет субсидий'!H35</f>
        <v>0</v>
      </c>
      <c r="C33" s="48">
        <f>'Расчет субсидий'!B35-1</f>
        <v>0</v>
      </c>
      <c r="D33" s="48">
        <f>C33*'Расчет субсидий'!C35</f>
        <v>0</v>
      </c>
      <c r="E33" s="45">
        <v>0</v>
      </c>
      <c r="F33" s="44">
        <f t="shared" si="0"/>
        <v>0</v>
      </c>
    </row>
    <row r="34" spans="1:6" ht="15" customHeight="1">
      <c r="A34" s="25" t="s">
        <v>23</v>
      </c>
      <c r="B34" s="42">
        <f>'Расчет субсидий'!H36</f>
        <v>0</v>
      </c>
      <c r="C34" s="48">
        <f>'Расчет субсидий'!B36-1</f>
        <v>0</v>
      </c>
      <c r="D34" s="48">
        <f>C34*'Расчет субсидий'!C36</f>
        <v>0</v>
      </c>
      <c r="E34" s="45">
        <v>0</v>
      </c>
      <c r="F34" s="44">
        <f t="shared" si="0"/>
        <v>0</v>
      </c>
    </row>
    <row r="35" spans="1:6" ht="15" customHeight="1">
      <c r="A35" s="25" t="s">
        <v>24</v>
      </c>
      <c r="B35" s="42">
        <f>'Расчет субсидий'!H37</f>
        <v>0</v>
      </c>
      <c r="C35" s="48">
        <f>'Расчет субсидий'!B37-1</f>
        <v>0</v>
      </c>
      <c r="D35" s="48">
        <f>C35*'Расчет субсидий'!C37</f>
        <v>0</v>
      </c>
      <c r="E35" s="45">
        <v>0</v>
      </c>
      <c r="F35" s="44">
        <f t="shared" si="0"/>
        <v>0</v>
      </c>
    </row>
    <row r="36" spans="1:6" ht="15" customHeight="1">
      <c r="A36" s="25" t="s">
        <v>25</v>
      </c>
      <c r="B36" s="42">
        <f>'Расчет субсидий'!H38</f>
        <v>0</v>
      </c>
      <c r="C36" s="48">
        <f>'Расчет субсидий'!B38-1</f>
        <v>0</v>
      </c>
      <c r="D36" s="48">
        <f>C36*'Расчет субсидий'!C38</f>
        <v>0</v>
      </c>
      <c r="E36" s="45">
        <v>0</v>
      </c>
      <c r="F36" s="44">
        <f t="shared" si="0"/>
        <v>0</v>
      </c>
    </row>
    <row r="37" spans="1:6" ht="15" customHeight="1">
      <c r="A37" s="25" t="s">
        <v>26</v>
      </c>
      <c r="B37" s="42">
        <f>'Расчет субсидий'!H39</f>
        <v>0</v>
      </c>
      <c r="C37" s="48">
        <f>'Расчет субсидий'!B39-1</f>
        <v>0</v>
      </c>
      <c r="D37" s="48">
        <f>C37*'Расчет субсидий'!C39</f>
        <v>0</v>
      </c>
      <c r="E37" s="45">
        <v>0</v>
      </c>
      <c r="F37" s="44">
        <f t="shared" si="0"/>
        <v>0</v>
      </c>
    </row>
    <row r="38" spans="1:6" ht="15" customHeight="1">
      <c r="A38" s="25" t="s">
        <v>27</v>
      </c>
      <c r="B38" s="42">
        <f>'Расчет субсидий'!H40</f>
        <v>0</v>
      </c>
      <c r="C38" s="48">
        <f>'Расчет субсидий'!B40-1</f>
        <v>0</v>
      </c>
      <c r="D38" s="48">
        <f>C38*'Расчет субсидий'!C40</f>
        <v>0</v>
      </c>
      <c r="E38" s="45">
        <v>0</v>
      </c>
      <c r="F38" s="44">
        <f t="shared" si="0"/>
        <v>0</v>
      </c>
    </row>
    <row r="39" spans="1:6" ht="15" customHeight="1">
      <c r="A39" s="25" t="s">
        <v>28</v>
      </c>
      <c r="B39" s="42">
        <f>'Расчет субсидий'!H41</f>
        <v>0</v>
      </c>
      <c r="C39" s="48">
        <f>'Расчет субсидий'!B41-1</f>
        <v>0</v>
      </c>
      <c r="D39" s="48">
        <f>C39*'Расчет субсидий'!C41</f>
        <v>0</v>
      </c>
      <c r="E39" s="45">
        <v>0</v>
      </c>
      <c r="F39" s="44">
        <f t="shared" si="0"/>
        <v>0</v>
      </c>
    </row>
    <row r="40" spans="1:6" ht="15" customHeight="1">
      <c r="A40" s="25" t="s">
        <v>29</v>
      </c>
      <c r="B40" s="42">
        <f>'Расчет субсидий'!H42</f>
        <v>0</v>
      </c>
      <c r="C40" s="48">
        <f>'Расчет субсидий'!B42-1</f>
        <v>0</v>
      </c>
      <c r="D40" s="48">
        <f>C40*'Расчет субсидий'!C42</f>
        <v>0</v>
      </c>
      <c r="E40" s="45">
        <v>0</v>
      </c>
      <c r="F40" s="44">
        <f t="shared" si="0"/>
        <v>0</v>
      </c>
    </row>
    <row r="41" spans="1:6" ht="15" customHeight="1">
      <c r="A41" s="25" t="s">
        <v>30</v>
      </c>
      <c r="B41" s="42">
        <f>'Расчет субсидий'!H43</f>
        <v>0</v>
      </c>
      <c r="C41" s="48">
        <f>'Расчет субсидий'!B43-1</f>
        <v>0</v>
      </c>
      <c r="D41" s="48">
        <f>C41*'Расчет субсидий'!C43</f>
        <v>0</v>
      </c>
      <c r="E41" s="45">
        <v>0</v>
      </c>
      <c r="F41" s="44">
        <f t="shared" si="0"/>
        <v>0</v>
      </c>
    </row>
    <row r="42" spans="1:6" ht="15" customHeight="1">
      <c r="A42" s="25" t="s">
        <v>31</v>
      </c>
      <c r="B42" s="42">
        <f>'Расчет субсидий'!H44</f>
        <v>0</v>
      </c>
      <c r="C42" s="48">
        <f>'Расчет субсидий'!B44-1</f>
        <v>0</v>
      </c>
      <c r="D42" s="48">
        <f>C42*'Расчет субсидий'!C44</f>
        <v>0</v>
      </c>
      <c r="E42" s="45">
        <v>0</v>
      </c>
      <c r="F42" s="44">
        <f t="shared" si="0"/>
        <v>0</v>
      </c>
    </row>
    <row r="43" spans="1:6" ht="15" customHeight="1">
      <c r="A43" s="25" t="s">
        <v>1</v>
      </c>
      <c r="B43" s="42">
        <f>'Расчет субсидий'!H45</f>
        <v>0</v>
      </c>
      <c r="C43" s="48">
        <f>'Расчет субсидий'!B45-1</f>
        <v>0</v>
      </c>
      <c r="D43" s="48">
        <f>C43*'Расчет субсидий'!C45</f>
        <v>0</v>
      </c>
      <c r="E43" s="45">
        <v>0</v>
      </c>
      <c r="F43" s="44">
        <f t="shared" si="0"/>
        <v>0</v>
      </c>
    </row>
    <row r="44" spans="1:6" ht="15" customHeight="1">
      <c r="A44" s="25" t="s">
        <v>32</v>
      </c>
      <c r="B44" s="42">
        <f>'Расчет субсидий'!H46</f>
        <v>0</v>
      </c>
      <c r="C44" s="48">
        <f>'Расчет субсидий'!B46-1</f>
        <v>0</v>
      </c>
      <c r="D44" s="48">
        <f>C44*'Расчет субсидий'!C46</f>
        <v>0</v>
      </c>
      <c r="E44" s="45">
        <v>0</v>
      </c>
      <c r="F44" s="44">
        <f t="shared" si="0"/>
        <v>0</v>
      </c>
    </row>
    <row r="45" spans="1:6" ht="15" customHeight="1">
      <c r="A45" s="25" t="s">
        <v>33</v>
      </c>
      <c r="B45" s="42">
        <f>'Расчет субсидий'!H47</f>
        <v>0</v>
      </c>
      <c r="C45" s="48">
        <f>'Расчет субсидий'!B47-1</f>
        <v>0</v>
      </c>
      <c r="D45" s="48">
        <f>C45*'Расчет субсидий'!C47</f>
        <v>0</v>
      </c>
      <c r="E45" s="45">
        <v>0</v>
      </c>
      <c r="F45" s="44">
        <f t="shared" si="0"/>
        <v>0</v>
      </c>
    </row>
    <row r="46" spans="1:6" ht="15" customHeight="1">
      <c r="A46" s="25" t="s">
        <v>34</v>
      </c>
      <c r="B46" s="42">
        <f>'Расчет субсидий'!H48</f>
        <v>0</v>
      </c>
      <c r="C46" s="48">
        <f>'Расчет субсидий'!B48-1</f>
        <v>0</v>
      </c>
      <c r="D46" s="48">
        <f>C46*'Расчет субсидий'!C48</f>
        <v>0</v>
      </c>
      <c r="E46" s="45">
        <v>0</v>
      </c>
      <c r="F46" s="44">
        <f t="shared" si="0"/>
        <v>0</v>
      </c>
    </row>
    <row r="47" spans="1:6" ht="15" customHeight="1">
      <c r="A47" s="25" t="s">
        <v>35</v>
      </c>
      <c r="B47" s="42">
        <f>'Расчет субсидий'!H49</f>
        <v>0</v>
      </c>
      <c r="C47" s="48">
        <f>'Расчет субсидий'!B49-1</f>
        <v>0</v>
      </c>
      <c r="D47" s="48">
        <f>C47*'Расчет субсидий'!C49</f>
        <v>0</v>
      </c>
      <c r="E47" s="45">
        <v>0</v>
      </c>
      <c r="F47" s="44">
        <f t="shared" si="0"/>
        <v>0</v>
      </c>
    </row>
    <row r="48" spans="1:6" ht="15" customHeight="1">
      <c r="A48" s="25" t="s">
        <v>36</v>
      </c>
      <c r="B48" s="42">
        <f>'Расчет субсидий'!H50</f>
        <v>0</v>
      </c>
      <c r="C48" s="48">
        <f>'Расчет субсидий'!B50-1</f>
        <v>0</v>
      </c>
      <c r="D48" s="48">
        <f>C48*'Расчет субсидий'!C50</f>
        <v>0</v>
      </c>
      <c r="E48" s="45">
        <v>0</v>
      </c>
      <c r="F48" s="44">
        <f t="shared" si="0"/>
        <v>0</v>
      </c>
    </row>
    <row r="49" spans="1:6" ht="15" customHeight="1">
      <c r="A49" s="25" t="s">
        <v>37</v>
      </c>
      <c r="B49" s="42">
        <f>'Расчет субсидий'!H51</f>
        <v>0</v>
      </c>
      <c r="C49" s="48">
        <f>'Расчет субсидий'!B51-1</f>
        <v>0</v>
      </c>
      <c r="D49" s="48">
        <f>C49*'Расчет субсидий'!C51</f>
        <v>0</v>
      </c>
      <c r="E49" s="45">
        <v>0</v>
      </c>
      <c r="F49" s="44">
        <f t="shared" si="0"/>
        <v>0</v>
      </c>
    </row>
    <row r="50" spans="1:6" ht="15" customHeight="1">
      <c r="A50" s="25" t="s">
        <v>38</v>
      </c>
      <c r="B50" s="42">
        <f>'Расчет субсидий'!H52</f>
        <v>0</v>
      </c>
      <c r="C50" s="48">
        <f>'Расчет субсидий'!B52-1</f>
        <v>0</v>
      </c>
      <c r="D50" s="48">
        <f>C50*'Расчет субсидий'!C52</f>
        <v>0</v>
      </c>
      <c r="E50" s="45">
        <v>0</v>
      </c>
      <c r="F50" s="44">
        <f t="shared" si="0"/>
        <v>0</v>
      </c>
    </row>
    <row r="51" spans="1:6" ht="15" customHeight="1">
      <c r="A51" s="25" t="s">
        <v>2</v>
      </c>
      <c r="B51" s="42">
        <f>'Расчет субсидий'!H53</f>
        <v>0</v>
      </c>
      <c r="C51" s="48">
        <f>'Расчет субсидий'!B53-1</f>
        <v>0</v>
      </c>
      <c r="D51" s="48">
        <f>C51*'Расчет субсидий'!C53</f>
        <v>0</v>
      </c>
      <c r="E51" s="45">
        <v>0</v>
      </c>
      <c r="F51" s="44">
        <f t="shared" si="0"/>
        <v>0</v>
      </c>
    </row>
    <row r="52" spans="1:6" ht="15" customHeight="1">
      <c r="A52" s="25" t="s">
        <v>39</v>
      </c>
      <c r="B52" s="42">
        <f>'Расчет субсидий'!H54</f>
        <v>0</v>
      </c>
      <c r="C52" s="48">
        <f>'Расчет субсидий'!B54-1</f>
        <v>0</v>
      </c>
      <c r="D52" s="48">
        <f>C52*'Расчет субсидий'!C54</f>
        <v>0</v>
      </c>
      <c r="E52" s="45">
        <v>0</v>
      </c>
      <c r="F52" s="44">
        <f t="shared" si="0"/>
        <v>0</v>
      </c>
    </row>
    <row r="53" spans="1:6" ht="15" customHeight="1">
      <c r="A53" s="25" t="s">
        <v>3</v>
      </c>
      <c r="B53" s="42">
        <f>'Расчет субсидий'!H55</f>
        <v>0</v>
      </c>
      <c r="C53" s="48">
        <f>'Расчет субсидий'!B55-1</f>
        <v>0</v>
      </c>
      <c r="D53" s="48">
        <f>C53*'Расчет субсидий'!C55</f>
        <v>0</v>
      </c>
      <c r="E53" s="45">
        <v>0</v>
      </c>
      <c r="F53" s="44">
        <f t="shared" si="0"/>
        <v>0</v>
      </c>
    </row>
    <row r="54" spans="1:6" ht="15" customHeight="1">
      <c r="A54" s="25" t="s">
        <v>40</v>
      </c>
      <c r="B54" s="42">
        <f>'Расчет субсидий'!H56</f>
        <v>0</v>
      </c>
      <c r="C54" s="48">
        <f>'Расчет субсидий'!B56-1</f>
        <v>0</v>
      </c>
      <c r="D54" s="48">
        <f>C54*'Расчет субсидий'!C56</f>
        <v>0</v>
      </c>
      <c r="E54" s="45">
        <v>0</v>
      </c>
      <c r="F54" s="44">
        <f t="shared" si="0"/>
        <v>0</v>
      </c>
    </row>
    <row r="55" spans="1:6" ht="15" customHeight="1">
      <c r="A55" s="26" t="s">
        <v>41</v>
      </c>
      <c r="B55" s="41">
        <f>'Расчет субсидий'!H57</f>
        <v>0</v>
      </c>
      <c r="C55" s="41"/>
      <c r="D55" s="41"/>
      <c r="E55" s="41">
        <f>SUM(E57:E378)</f>
        <v>0</v>
      </c>
      <c r="F55" s="41"/>
    </row>
    <row r="56" spans="1:6" ht="15" customHeight="1">
      <c r="A56" s="27" t="s">
        <v>42</v>
      </c>
      <c r="B56" s="46"/>
      <c r="C56" s="47"/>
      <c r="D56" s="47"/>
      <c r="E56" s="47"/>
      <c r="F56" s="47"/>
    </row>
    <row r="57" spans="1:6" ht="15" customHeight="1">
      <c r="A57" s="28" t="s">
        <v>43</v>
      </c>
      <c r="B57" s="42">
        <f>'Расчет субсидий'!H59</f>
        <v>0</v>
      </c>
      <c r="C57" s="48">
        <f>'Расчет субсидий'!B59-1</f>
        <v>0</v>
      </c>
      <c r="D57" s="48">
        <f>C57*'Расчет субсидий'!C59</f>
        <v>0</v>
      </c>
      <c r="E57" s="45">
        <v>0</v>
      </c>
      <c r="F57" s="44">
        <f t="shared" ref="F57:F120" si="1">D57</f>
        <v>0</v>
      </c>
    </row>
    <row r="58" spans="1:6" ht="15" customHeight="1">
      <c r="A58" s="28" t="s">
        <v>44</v>
      </c>
      <c r="B58" s="42">
        <f>'Расчет субсидий'!H60</f>
        <v>0</v>
      </c>
      <c r="C58" s="48">
        <f>'Расчет субсидий'!B60-1</f>
        <v>0</v>
      </c>
      <c r="D58" s="48">
        <f>C58*'Расчет субсидий'!C60</f>
        <v>0</v>
      </c>
      <c r="E58" s="45">
        <v>0</v>
      </c>
      <c r="F58" s="44">
        <f t="shared" si="1"/>
        <v>0</v>
      </c>
    </row>
    <row r="59" spans="1:6" ht="15" customHeight="1">
      <c r="A59" s="28" t="s">
        <v>45</v>
      </c>
      <c r="B59" s="42">
        <f>'Расчет субсидий'!H61</f>
        <v>0</v>
      </c>
      <c r="C59" s="48">
        <f>'Расчет субсидий'!B61-1</f>
        <v>0</v>
      </c>
      <c r="D59" s="48">
        <f>C59*'Расчет субсидий'!C61</f>
        <v>0</v>
      </c>
      <c r="E59" s="45">
        <v>0</v>
      </c>
      <c r="F59" s="44">
        <f t="shared" si="1"/>
        <v>0</v>
      </c>
    </row>
    <row r="60" spans="1:6" ht="15" customHeight="1">
      <c r="A60" s="28" t="s">
        <v>46</v>
      </c>
      <c r="B60" s="42">
        <f>'Расчет субсидий'!H62</f>
        <v>0</v>
      </c>
      <c r="C60" s="48">
        <f>'Расчет субсидий'!B62-1</f>
        <v>0</v>
      </c>
      <c r="D60" s="48">
        <f>C60*'Расчет субсидий'!C62</f>
        <v>0</v>
      </c>
      <c r="E60" s="45">
        <v>0</v>
      </c>
      <c r="F60" s="44">
        <f t="shared" si="1"/>
        <v>0</v>
      </c>
    </row>
    <row r="61" spans="1:6" ht="15" customHeight="1">
      <c r="A61" s="28" t="s">
        <v>47</v>
      </c>
      <c r="B61" s="42">
        <f>'Расчет субсидий'!H63</f>
        <v>0</v>
      </c>
      <c r="C61" s="48">
        <f>'Расчет субсидий'!B63-1</f>
        <v>0</v>
      </c>
      <c r="D61" s="48">
        <f>C61*'Расчет субсидий'!C63</f>
        <v>0</v>
      </c>
      <c r="E61" s="45">
        <v>0</v>
      </c>
      <c r="F61" s="44">
        <f t="shared" si="1"/>
        <v>0</v>
      </c>
    </row>
    <row r="62" spans="1:6" ht="15" customHeight="1">
      <c r="A62" s="27" t="s">
        <v>48</v>
      </c>
      <c r="B62" s="46"/>
      <c r="C62" s="47"/>
      <c r="D62" s="47"/>
      <c r="E62" s="47"/>
      <c r="F62" s="47"/>
    </row>
    <row r="63" spans="1:6" ht="15" customHeight="1">
      <c r="A63" s="28" t="s">
        <v>49</v>
      </c>
      <c r="B63" s="42">
        <f>'Расчет субсидий'!H65</f>
        <v>0</v>
      </c>
      <c r="C63" s="48">
        <f>'Расчет субсидий'!B65-1</f>
        <v>0</v>
      </c>
      <c r="D63" s="48">
        <f>C63*'Расчет субсидий'!C65</f>
        <v>0</v>
      </c>
      <c r="E63" s="45">
        <v>0</v>
      </c>
      <c r="F63" s="44">
        <f t="shared" si="1"/>
        <v>0</v>
      </c>
    </row>
    <row r="64" spans="1:6" ht="15" customHeight="1">
      <c r="A64" s="28" t="s">
        <v>50</v>
      </c>
      <c r="B64" s="42">
        <f>'Расчет субсидий'!H66</f>
        <v>0</v>
      </c>
      <c r="C64" s="48">
        <f>'Расчет субсидий'!B66-1</f>
        <v>0</v>
      </c>
      <c r="D64" s="48">
        <f>C64*'Расчет субсидий'!C66</f>
        <v>0</v>
      </c>
      <c r="E64" s="45">
        <v>0</v>
      </c>
      <c r="F64" s="44">
        <f t="shared" si="1"/>
        <v>0</v>
      </c>
    </row>
    <row r="65" spans="1:6" ht="15" customHeight="1">
      <c r="A65" s="28" t="s">
        <v>51</v>
      </c>
      <c r="B65" s="42">
        <f>'Расчет субсидий'!H67</f>
        <v>0</v>
      </c>
      <c r="C65" s="48">
        <f>'Расчет субсидий'!B67-1</f>
        <v>0</v>
      </c>
      <c r="D65" s="48">
        <f>C65*'Расчет субсидий'!C67</f>
        <v>0</v>
      </c>
      <c r="E65" s="45">
        <v>0</v>
      </c>
      <c r="F65" s="44">
        <f t="shared" si="1"/>
        <v>0</v>
      </c>
    </row>
    <row r="66" spans="1:6" ht="15" customHeight="1">
      <c r="A66" s="28" t="s">
        <v>52</v>
      </c>
      <c r="B66" s="42">
        <f>'Расчет субсидий'!H68</f>
        <v>0</v>
      </c>
      <c r="C66" s="48">
        <f>'Расчет субсидий'!B68-1</f>
        <v>0</v>
      </c>
      <c r="D66" s="48">
        <f>C66*'Расчет субсидий'!C68</f>
        <v>0</v>
      </c>
      <c r="E66" s="45">
        <v>0</v>
      </c>
      <c r="F66" s="44">
        <f t="shared" si="1"/>
        <v>0</v>
      </c>
    </row>
    <row r="67" spans="1:6" ht="15" customHeight="1">
      <c r="A67" s="28" t="s">
        <v>53</v>
      </c>
      <c r="B67" s="42">
        <f>'Расчет субсидий'!H69</f>
        <v>0</v>
      </c>
      <c r="C67" s="48">
        <f>'Расчет субсидий'!B69-1</f>
        <v>0</v>
      </c>
      <c r="D67" s="48">
        <f>C67*'Расчет субсидий'!C69</f>
        <v>0</v>
      </c>
      <c r="E67" s="45">
        <v>0</v>
      </c>
      <c r="F67" s="44">
        <f t="shared" si="1"/>
        <v>0</v>
      </c>
    </row>
    <row r="68" spans="1:6" ht="15" customHeight="1">
      <c r="A68" s="28" t="s">
        <v>54</v>
      </c>
      <c r="B68" s="42">
        <f>'Расчет субсидий'!H70</f>
        <v>0</v>
      </c>
      <c r="C68" s="48">
        <f>'Расчет субсидий'!B70-1</f>
        <v>0</v>
      </c>
      <c r="D68" s="48">
        <f>C68*'Расчет субсидий'!C70</f>
        <v>0</v>
      </c>
      <c r="E68" s="45">
        <v>0</v>
      </c>
      <c r="F68" s="44">
        <f t="shared" si="1"/>
        <v>0</v>
      </c>
    </row>
    <row r="69" spans="1:6" ht="15" customHeight="1">
      <c r="A69" s="28" t="s">
        <v>55</v>
      </c>
      <c r="B69" s="42">
        <f>'Расчет субсидий'!H71</f>
        <v>0</v>
      </c>
      <c r="C69" s="48">
        <f>'Расчет субсидий'!B71-1</f>
        <v>0</v>
      </c>
      <c r="D69" s="48">
        <f>C69*'Расчет субсидий'!C71</f>
        <v>0</v>
      </c>
      <c r="E69" s="45">
        <v>0</v>
      </c>
      <c r="F69" s="44">
        <f t="shared" si="1"/>
        <v>0</v>
      </c>
    </row>
    <row r="70" spans="1:6" ht="15" customHeight="1">
      <c r="A70" s="28" t="s">
        <v>56</v>
      </c>
      <c r="B70" s="42">
        <f>'Расчет субсидий'!H72</f>
        <v>0</v>
      </c>
      <c r="C70" s="48">
        <f>'Расчет субсидий'!B72-1</f>
        <v>0</v>
      </c>
      <c r="D70" s="48">
        <f>C70*'Расчет субсидий'!C72</f>
        <v>0</v>
      </c>
      <c r="E70" s="45">
        <v>0</v>
      </c>
      <c r="F70" s="44">
        <f t="shared" si="1"/>
        <v>0</v>
      </c>
    </row>
    <row r="71" spans="1:6" ht="15" customHeight="1">
      <c r="A71" s="28" t="s">
        <v>57</v>
      </c>
      <c r="B71" s="42">
        <f>'Расчет субсидий'!H73</f>
        <v>0</v>
      </c>
      <c r="C71" s="48">
        <f>'Расчет субсидий'!B73-1</f>
        <v>0</v>
      </c>
      <c r="D71" s="48">
        <f>C71*'Расчет субсидий'!C73</f>
        <v>0</v>
      </c>
      <c r="E71" s="45">
        <v>0</v>
      </c>
      <c r="F71" s="44">
        <f t="shared" si="1"/>
        <v>0</v>
      </c>
    </row>
    <row r="72" spans="1:6" ht="15" customHeight="1">
      <c r="A72" s="28" t="s">
        <v>58</v>
      </c>
      <c r="B72" s="42">
        <f>'Расчет субсидий'!H74</f>
        <v>0</v>
      </c>
      <c r="C72" s="48">
        <f>'Расчет субсидий'!B74-1</f>
        <v>0</v>
      </c>
      <c r="D72" s="48">
        <f>C72*'Расчет субсидий'!C74</f>
        <v>0</v>
      </c>
      <c r="E72" s="45">
        <v>0</v>
      </c>
      <c r="F72" s="44">
        <f t="shared" si="1"/>
        <v>0</v>
      </c>
    </row>
    <row r="73" spans="1:6" ht="15" customHeight="1">
      <c r="A73" s="28" t="s">
        <v>59</v>
      </c>
      <c r="B73" s="42">
        <f>'Расчет субсидий'!H75</f>
        <v>0</v>
      </c>
      <c r="C73" s="48">
        <f>'Расчет субсидий'!B75-1</f>
        <v>0</v>
      </c>
      <c r="D73" s="48">
        <f>C73*'Расчет субсидий'!C75</f>
        <v>0</v>
      </c>
      <c r="E73" s="45">
        <v>0</v>
      </c>
      <c r="F73" s="44">
        <f t="shared" si="1"/>
        <v>0</v>
      </c>
    </row>
    <row r="74" spans="1:6" ht="15" customHeight="1">
      <c r="A74" s="28" t="s">
        <v>60</v>
      </c>
      <c r="B74" s="42">
        <f>'Расчет субсидий'!H76</f>
        <v>0</v>
      </c>
      <c r="C74" s="48">
        <f>'Расчет субсидий'!B76-1</f>
        <v>0</v>
      </c>
      <c r="D74" s="48">
        <f>C74*'Расчет субсидий'!C76</f>
        <v>0</v>
      </c>
      <c r="E74" s="45">
        <v>0</v>
      </c>
      <c r="F74" s="44">
        <f t="shared" si="1"/>
        <v>0</v>
      </c>
    </row>
    <row r="75" spans="1:6" ht="15" customHeight="1">
      <c r="A75" s="27" t="s">
        <v>61</v>
      </c>
      <c r="B75" s="46"/>
      <c r="C75" s="47"/>
      <c r="D75" s="47"/>
      <c r="E75" s="47"/>
      <c r="F75" s="47"/>
    </row>
    <row r="76" spans="1:6" ht="15" customHeight="1">
      <c r="A76" s="28" t="s">
        <v>62</v>
      </c>
      <c r="B76" s="42">
        <f>'Расчет субсидий'!H78</f>
        <v>0</v>
      </c>
      <c r="C76" s="48">
        <f>'Расчет субсидий'!B78-1</f>
        <v>0</v>
      </c>
      <c r="D76" s="48">
        <f>C76*'Расчет субсидий'!C78</f>
        <v>0</v>
      </c>
      <c r="E76" s="45">
        <v>0</v>
      </c>
      <c r="F76" s="44">
        <f t="shared" si="1"/>
        <v>0</v>
      </c>
    </row>
    <row r="77" spans="1:6" ht="15" customHeight="1">
      <c r="A77" s="28" t="s">
        <v>63</v>
      </c>
      <c r="B77" s="42">
        <f>'Расчет субсидий'!H79</f>
        <v>0</v>
      </c>
      <c r="C77" s="48">
        <f>'Расчет субсидий'!B79-1</f>
        <v>0</v>
      </c>
      <c r="D77" s="48">
        <f>C77*'Расчет субсидий'!C79</f>
        <v>0</v>
      </c>
      <c r="E77" s="45">
        <v>0</v>
      </c>
      <c r="F77" s="44">
        <f t="shared" si="1"/>
        <v>0</v>
      </c>
    </row>
    <row r="78" spans="1:6" ht="15" customHeight="1">
      <c r="A78" s="28" t="s">
        <v>64</v>
      </c>
      <c r="B78" s="42">
        <f>'Расчет субсидий'!H80</f>
        <v>0</v>
      </c>
      <c r="C78" s="48">
        <f>'Расчет субсидий'!B80-1</f>
        <v>0</v>
      </c>
      <c r="D78" s="48">
        <f>C78*'Расчет субсидий'!C80</f>
        <v>0</v>
      </c>
      <c r="E78" s="45">
        <v>0</v>
      </c>
      <c r="F78" s="44">
        <f t="shared" si="1"/>
        <v>0</v>
      </c>
    </row>
    <row r="79" spans="1:6" ht="15" customHeight="1">
      <c r="A79" s="28" t="s">
        <v>65</v>
      </c>
      <c r="B79" s="42">
        <f>'Расчет субсидий'!H81</f>
        <v>0</v>
      </c>
      <c r="C79" s="48">
        <f>'Расчет субсидий'!B81-1</f>
        <v>0</v>
      </c>
      <c r="D79" s="48">
        <f>C79*'Расчет субсидий'!C81</f>
        <v>0</v>
      </c>
      <c r="E79" s="45">
        <v>0</v>
      </c>
      <c r="F79" s="44">
        <f t="shared" si="1"/>
        <v>0</v>
      </c>
    </row>
    <row r="80" spans="1:6" ht="15" customHeight="1">
      <c r="A80" s="28" t="s">
        <v>66</v>
      </c>
      <c r="B80" s="42">
        <f>'Расчет субсидий'!H82</f>
        <v>0</v>
      </c>
      <c r="C80" s="48">
        <f>'Расчет субсидий'!B82-1</f>
        <v>0</v>
      </c>
      <c r="D80" s="48">
        <f>C80*'Расчет субсидий'!C82</f>
        <v>0</v>
      </c>
      <c r="E80" s="45">
        <v>0</v>
      </c>
      <c r="F80" s="44">
        <f t="shared" si="1"/>
        <v>0</v>
      </c>
    </row>
    <row r="81" spans="1:6" ht="15" customHeight="1">
      <c r="A81" s="27" t="s">
        <v>67</v>
      </c>
      <c r="B81" s="46"/>
      <c r="C81" s="47"/>
      <c r="D81" s="47"/>
      <c r="E81" s="47"/>
      <c r="F81" s="47"/>
    </row>
    <row r="82" spans="1:6" ht="15" customHeight="1">
      <c r="A82" s="28" t="s">
        <v>68</v>
      </c>
      <c r="B82" s="42">
        <f>'Расчет субсидий'!H84</f>
        <v>0</v>
      </c>
      <c r="C82" s="48">
        <f>'Расчет субсидий'!B84-1</f>
        <v>0</v>
      </c>
      <c r="D82" s="48">
        <f>C82*'Расчет субсидий'!C84</f>
        <v>0</v>
      </c>
      <c r="E82" s="45">
        <v>0</v>
      </c>
      <c r="F82" s="44">
        <f t="shared" si="1"/>
        <v>0</v>
      </c>
    </row>
    <row r="83" spans="1:6" ht="15" customHeight="1">
      <c r="A83" s="28" t="s">
        <v>69</v>
      </c>
      <c r="B83" s="42">
        <f>'Расчет субсидий'!H85</f>
        <v>0</v>
      </c>
      <c r="C83" s="48">
        <f>'Расчет субсидий'!B85-1</f>
        <v>0</v>
      </c>
      <c r="D83" s="48">
        <f>C83*'Расчет субсидий'!C85</f>
        <v>0</v>
      </c>
      <c r="E83" s="45">
        <v>0</v>
      </c>
      <c r="F83" s="44">
        <f t="shared" si="1"/>
        <v>0</v>
      </c>
    </row>
    <row r="84" spans="1:6" ht="15" customHeight="1">
      <c r="A84" s="28" t="s">
        <v>70</v>
      </c>
      <c r="B84" s="42">
        <f>'Расчет субсидий'!H86</f>
        <v>0</v>
      </c>
      <c r="C84" s="48">
        <f>'Расчет субсидий'!B86-1</f>
        <v>0</v>
      </c>
      <c r="D84" s="48">
        <f>C84*'Расчет субсидий'!C86</f>
        <v>0</v>
      </c>
      <c r="E84" s="45">
        <v>0</v>
      </c>
      <c r="F84" s="44">
        <f t="shared" si="1"/>
        <v>0</v>
      </c>
    </row>
    <row r="85" spans="1:6" ht="15" customHeight="1">
      <c r="A85" s="28" t="s">
        <v>71</v>
      </c>
      <c r="B85" s="42">
        <f>'Расчет субсидий'!H87</f>
        <v>0</v>
      </c>
      <c r="C85" s="48">
        <f>'Расчет субсидий'!B87-1</f>
        <v>0</v>
      </c>
      <c r="D85" s="48">
        <f>C85*'Расчет субсидий'!C87</f>
        <v>0</v>
      </c>
      <c r="E85" s="45">
        <v>0</v>
      </c>
      <c r="F85" s="44">
        <f t="shared" si="1"/>
        <v>0</v>
      </c>
    </row>
    <row r="86" spans="1:6" ht="15" customHeight="1">
      <c r="A86" s="28" t="s">
        <v>72</v>
      </c>
      <c r="B86" s="42">
        <f>'Расчет субсидий'!H88</f>
        <v>0</v>
      </c>
      <c r="C86" s="48">
        <f>'Расчет субсидий'!B88-1</f>
        <v>0</v>
      </c>
      <c r="D86" s="48">
        <f>C86*'Расчет субсидий'!C88</f>
        <v>0</v>
      </c>
      <c r="E86" s="45">
        <v>0</v>
      </c>
      <c r="F86" s="44">
        <f t="shared" si="1"/>
        <v>0</v>
      </c>
    </row>
    <row r="87" spans="1:6" ht="15" customHeight="1">
      <c r="A87" s="28" t="s">
        <v>73</v>
      </c>
      <c r="B87" s="42">
        <f>'Расчет субсидий'!H89</f>
        <v>0</v>
      </c>
      <c r="C87" s="48">
        <f>'Расчет субсидий'!B89-1</f>
        <v>0</v>
      </c>
      <c r="D87" s="48">
        <f>C87*'Расчет субсидий'!C89</f>
        <v>0</v>
      </c>
      <c r="E87" s="45">
        <v>0</v>
      </c>
      <c r="F87" s="44">
        <f t="shared" si="1"/>
        <v>0</v>
      </c>
    </row>
    <row r="88" spans="1:6" ht="15" customHeight="1">
      <c r="A88" s="28" t="s">
        <v>74</v>
      </c>
      <c r="B88" s="42">
        <f>'Расчет субсидий'!H90</f>
        <v>0</v>
      </c>
      <c r="C88" s="48">
        <f>'Расчет субсидий'!B90-1</f>
        <v>0</v>
      </c>
      <c r="D88" s="48">
        <f>C88*'Расчет субсидий'!C90</f>
        <v>0</v>
      </c>
      <c r="E88" s="45">
        <v>0</v>
      </c>
      <c r="F88" s="44">
        <f t="shared" si="1"/>
        <v>0</v>
      </c>
    </row>
    <row r="89" spans="1:6" ht="15" customHeight="1">
      <c r="A89" s="28" t="s">
        <v>75</v>
      </c>
      <c r="B89" s="42">
        <f>'Расчет субсидий'!H91</f>
        <v>0</v>
      </c>
      <c r="C89" s="48">
        <f>'Расчет субсидий'!B91-1</f>
        <v>0</v>
      </c>
      <c r="D89" s="48">
        <f>C89*'Расчет субсидий'!C91</f>
        <v>0</v>
      </c>
      <c r="E89" s="45">
        <v>0</v>
      </c>
      <c r="F89" s="44">
        <f t="shared" si="1"/>
        <v>0</v>
      </c>
    </row>
    <row r="90" spans="1:6" ht="15" customHeight="1">
      <c r="A90" s="27" t="s">
        <v>76</v>
      </c>
      <c r="B90" s="46"/>
      <c r="C90" s="47"/>
      <c r="D90" s="47"/>
      <c r="E90" s="47"/>
      <c r="F90" s="47"/>
    </row>
    <row r="91" spans="1:6" ht="15" customHeight="1">
      <c r="A91" s="28" t="s">
        <v>77</v>
      </c>
      <c r="B91" s="42">
        <f>'Расчет субсидий'!H93</f>
        <v>0</v>
      </c>
      <c r="C91" s="48">
        <f>'Расчет субсидий'!B93-1</f>
        <v>0</v>
      </c>
      <c r="D91" s="48">
        <f>C91*'Расчет субсидий'!C93</f>
        <v>0</v>
      </c>
      <c r="E91" s="45">
        <v>0</v>
      </c>
      <c r="F91" s="44">
        <f t="shared" si="1"/>
        <v>0</v>
      </c>
    </row>
    <row r="92" spans="1:6" ht="15" customHeight="1">
      <c r="A92" s="28" t="s">
        <v>78</v>
      </c>
      <c r="B92" s="42">
        <f>'Расчет субсидий'!H94</f>
        <v>0</v>
      </c>
      <c r="C92" s="48">
        <f>'Расчет субсидий'!B94-1</f>
        <v>0</v>
      </c>
      <c r="D92" s="48">
        <f>C92*'Расчет субсидий'!C94</f>
        <v>0</v>
      </c>
      <c r="E92" s="45">
        <v>0</v>
      </c>
      <c r="F92" s="44">
        <f t="shared" si="1"/>
        <v>0</v>
      </c>
    </row>
    <row r="93" spans="1:6" ht="15" customHeight="1">
      <c r="A93" s="28" t="s">
        <v>79</v>
      </c>
      <c r="B93" s="42">
        <f>'Расчет субсидий'!H95</f>
        <v>0</v>
      </c>
      <c r="C93" s="48">
        <f>'Расчет субсидий'!B95-1</f>
        <v>0</v>
      </c>
      <c r="D93" s="48">
        <f>C93*'Расчет субсидий'!C95</f>
        <v>0</v>
      </c>
      <c r="E93" s="45">
        <v>0</v>
      </c>
      <c r="F93" s="44">
        <f t="shared" si="1"/>
        <v>0</v>
      </c>
    </row>
    <row r="94" spans="1:6" ht="15" customHeight="1">
      <c r="A94" s="28" t="s">
        <v>80</v>
      </c>
      <c r="B94" s="42">
        <f>'Расчет субсидий'!H96</f>
        <v>0</v>
      </c>
      <c r="C94" s="48">
        <f>'Расчет субсидий'!B96-1</f>
        <v>0</v>
      </c>
      <c r="D94" s="48">
        <f>C94*'Расчет субсидий'!C96</f>
        <v>0</v>
      </c>
      <c r="E94" s="45">
        <v>0</v>
      </c>
      <c r="F94" s="44">
        <f t="shared" si="1"/>
        <v>0</v>
      </c>
    </row>
    <row r="95" spans="1:6">
      <c r="A95" s="28" t="s">
        <v>81</v>
      </c>
      <c r="B95" s="42">
        <f>'Расчет субсидий'!H97</f>
        <v>0</v>
      </c>
      <c r="C95" s="48">
        <f>'Расчет субсидий'!B97-1</f>
        <v>0</v>
      </c>
      <c r="D95" s="48">
        <f>C95*'Расчет субсидий'!C97</f>
        <v>0</v>
      </c>
      <c r="E95" s="45">
        <v>0</v>
      </c>
      <c r="F95" s="44">
        <f t="shared" si="1"/>
        <v>0</v>
      </c>
    </row>
    <row r="96" spans="1:6" ht="15" customHeight="1">
      <c r="A96" s="28" t="s">
        <v>82</v>
      </c>
      <c r="B96" s="42">
        <f>'Расчет субсидий'!H98</f>
        <v>0</v>
      </c>
      <c r="C96" s="48">
        <f>'Расчет субсидий'!B98-1</f>
        <v>0</v>
      </c>
      <c r="D96" s="48">
        <f>C96*'Расчет субсидий'!C98</f>
        <v>0</v>
      </c>
      <c r="E96" s="45">
        <v>0</v>
      </c>
      <c r="F96" s="44">
        <f t="shared" si="1"/>
        <v>0</v>
      </c>
    </row>
    <row r="97" spans="1:6" ht="15" customHeight="1">
      <c r="A97" s="28" t="s">
        <v>83</v>
      </c>
      <c r="B97" s="42">
        <f>'Расчет субсидий'!H99</f>
        <v>0</v>
      </c>
      <c r="C97" s="48">
        <f>'Расчет субсидий'!B99-1</f>
        <v>0</v>
      </c>
      <c r="D97" s="48">
        <f>C97*'Расчет субсидий'!C99</f>
        <v>0</v>
      </c>
      <c r="E97" s="45">
        <v>0</v>
      </c>
      <c r="F97" s="44">
        <f t="shared" si="1"/>
        <v>0</v>
      </c>
    </row>
    <row r="98" spans="1:6" ht="15" customHeight="1">
      <c r="A98" s="28" t="s">
        <v>84</v>
      </c>
      <c r="B98" s="42">
        <f>'Расчет субсидий'!H100</f>
        <v>0</v>
      </c>
      <c r="C98" s="48">
        <f>'Расчет субсидий'!B100-1</f>
        <v>0</v>
      </c>
      <c r="D98" s="48">
        <f>C98*'Расчет субсидий'!C100</f>
        <v>0</v>
      </c>
      <c r="E98" s="45">
        <v>0</v>
      </c>
      <c r="F98" s="44">
        <f t="shared" si="1"/>
        <v>0</v>
      </c>
    </row>
    <row r="99" spans="1:6" ht="15" customHeight="1">
      <c r="A99" s="28" t="s">
        <v>85</v>
      </c>
      <c r="B99" s="42">
        <f>'Расчет субсидий'!H101</f>
        <v>0</v>
      </c>
      <c r="C99" s="48">
        <f>'Расчет субсидий'!B101-1</f>
        <v>0</v>
      </c>
      <c r="D99" s="48">
        <f>C99*'Расчет субсидий'!C101</f>
        <v>0</v>
      </c>
      <c r="E99" s="45">
        <v>0</v>
      </c>
      <c r="F99" s="44">
        <f t="shared" si="1"/>
        <v>0</v>
      </c>
    </row>
    <row r="100" spans="1:6" ht="15" customHeight="1">
      <c r="A100" s="27" t="s">
        <v>86</v>
      </c>
      <c r="B100" s="46"/>
      <c r="C100" s="47"/>
      <c r="D100" s="47"/>
      <c r="E100" s="47"/>
      <c r="F100" s="47"/>
    </row>
    <row r="101" spans="1:6" ht="15" customHeight="1">
      <c r="A101" s="28" t="s">
        <v>87</v>
      </c>
      <c r="B101" s="42">
        <f>'Расчет субсидий'!H103</f>
        <v>0</v>
      </c>
      <c r="C101" s="48">
        <f>'Расчет субсидий'!B103-1</f>
        <v>0</v>
      </c>
      <c r="D101" s="48">
        <f>C101*'Расчет субсидий'!C103</f>
        <v>0</v>
      </c>
      <c r="E101" s="45">
        <v>0</v>
      </c>
      <c r="F101" s="44">
        <f t="shared" si="1"/>
        <v>0</v>
      </c>
    </row>
    <row r="102" spans="1:6" ht="15" customHeight="1">
      <c r="A102" s="28" t="s">
        <v>88</v>
      </c>
      <c r="B102" s="42">
        <f>'Расчет субсидий'!H104</f>
        <v>0</v>
      </c>
      <c r="C102" s="48">
        <f>'Расчет субсидий'!B104-1</f>
        <v>0</v>
      </c>
      <c r="D102" s="48">
        <f>C102*'Расчет субсидий'!C104</f>
        <v>0</v>
      </c>
      <c r="E102" s="45">
        <v>0</v>
      </c>
      <c r="F102" s="44">
        <f t="shared" si="1"/>
        <v>0</v>
      </c>
    </row>
    <row r="103" spans="1:6" ht="15" customHeight="1">
      <c r="A103" s="28" t="s">
        <v>89</v>
      </c>
      <c r="B103" s="42">
        <f>'Расчет субсидий'!H105</f>
        <v>0</v>
      </c>
      <c r="C103" s="48">
        <f>'Расчет субсидий'!B105-1</f>
        <v>0</v>
      </c>
      <c r="D103" s="48">
        <f>C103*'Расчет субсидий'!C105</f>
        <v>0</v>
      </c>
      <c r="E103" s="45">
        <v>0</v>
      </c>
      <c r="F103" s="44">
        <f t="shared" si="1"/>
        <v>0</v>
      </c>
    </row>
    <row r="104" spans="1:6" ht="15" customHeight="1">
      <c r="A104" s="28" t="s">
        <v>90</v>
      </c>
      <c r="B104" s="42">
        <f>'Расчет субсидий'!H106</f>
        <v>0</v>
      </c>
      <c r="C104" s="48">
        <f>'Расчет субсидий'!B106-1</f>
        <v>0</v>
      </c>
      <c r="D104" s="48">
        <f>C104*'Расчет субсидий'!C106</f>
        <v>0</v>
      </c>
      <c r="E104" s="45">
        <v>0</v>
      </c>
      <c r="F104" s="44">
        <f t="shared" si="1"/>
        <v>0</v>
      </c>
    </row>
    <row r="105" spans="1:6" ht="15" customHeight="1">
      <c r="A105" s="28" t="s">
        <v>91</v>
      </c>
      <c r="B105" s="42">
        <f>'Расчет субсидий'!H107</f>
        <v>0</v>
      </c>
      <c r="C105" s="48">
        <f>'Расчет субсидий'!B107-1</f>
        <v>0</v>
      </c>
      <c r="D105" s="48">
        <f>C105*'Расчет субсидий'!C107</f>
        <v>0</v>
      </c>
      <c r="E105" s="45">
        <v>0</v>
      </c>
      <c r="F105" s="44">
        <f t="shared" si="1"/>
        <v>0</v>
      </c>
    </row>
    <row r="106" spans="1:6" ht="15" customHeight="1">
      <c r="A106" s="28" t="s">
        <v>92</v>
      </c>
      <c r="B106" s="42">
        <f>'Расчет субсидий'!H108</f>
        <v>0</v>
      </c>
      <c r="C106" s="48">
        <f>'Расчет субсидий'!B108-1</f>
        <v>0</v>
      </c>
      <c r="D106" s="48">
        <f>C106*'Расчет субсидий'!C108</f>
        <v>0</v>
      </c>
      <c r="E106" s="45">
        <v>0</v>
      </c>
      <c r="F106" s="44">
        <f t="shared" si="1"/>
        <v>0</v>
      </c>
    </row>
    <row r="107" spans="1:6" ht="15" customHeight="1">
      <c r="A107" s="28" t="s">
        <v>93</v>
      </c>
      <c r="B107" s="42">
        <f>'Расчет субсидий'!H109</f>
        <v>0</v>
      </c>
      <c r="C107" s="48">
        <f>'Расчет субсидий'!B109-1</f>
        <v>0</v>
      </c>
      <c r="D107" s="48">
        <f>C107*'Расчет субсидий'!C109</f>
        <v>0</v>
      </c>
      <c r="E107" s="45">
        <v>0</v>
      </c>
      <c r="F107" s="44">
        <f t="shared" si="1"/>
        <v>0</v>
      </c>
    </row>
    <row r="108" spans="1:6" ht="15" customHeight="1">
      <c r="A108" s="28" t="s">
        <v>94</v>
      </c>
      <c r="B108" s="42">
        <f>'Расчет субсидий'!H110</f>
        <v>0</v>
      </c>
      <c r="C108" s="48">
        <f>'Расчет субсидий'!B110-1</f>
        <v>0</v>
      </c>
      <c r="D108" s="48">
        <f>C108*'Расчет субсидий'!C110</f>
        <v>0</v>
      </c>
      <c r="E108" s="45">
        <v>0</v>
      </c>
      <c r="F108" s="44">
        <f t="shared" si="1"/>
        <v>0</v>
      </c>
    </row>
    <row r="109" spans="1:6" ht="15" customHeight="1">
      <c r="A109" s="28" t="s">
        <v>95</v>
      </c>
      <c r="B109" s="42">
        <f>'Расчет субсидий'!H111</f>
        <v>0</v>
      </c>
      <c r="C109" s="48">
        <f>'Расчет субсидий'!B111-1</f>
        <v>0</v>
      </c>
      <c r="D109" s="48">
        <f>C109*'Расчет субсидий'!C111</f>
        <v>0</v>
      </c>
      <c r="E109" s="45">
        <v>0</v>
      </c>
      <c r="F109" s="44">
        <f t="shared" si="1"/>
        <v>0</v>
      </c>
    </row>
    <row r="110" spans="1:6" ht="15" customHeight="1">
      <c r="A110" s="28" t="s">
        <v>96</v>
      </c>
      <c r="B110" s="42">
        <f>'Расчет субсидий'!H112</f>
        <v>0</v>
      </c>
      <c r="C110" s="48">
        <f>'Расчет субсидий'!B112-1</f>
        <v>0</v>
      </c>
      <c r="D110" s="48">
        <f>C110*'Расчет субсидий'!C112</f>
        <v>0</v>
      </c>
      <c r="E110" s="45">
        <v>0</v>
      </c>
      <c r="F110" s="44">
        <f t="shared" si="1"/>
        <v>0</v>
      </c>
    </row>
    <row r="111" spans="1:6" ht="15" customHeight="1">
      <c r="A111" s="28" t="s">
        <v>97</v>
      </c>
      <c r="B111" s="42">
        <f>'Расчет субсидий'!H113</f>
        <v>0</v>
      </c>
      <c r="C111" s="48">
        <f>'Расчет субсидий'!B113-1</f>
        <v>0</v>
      </c>
      <c r="D111" s="48">
        <f>C111*'Расчет субсидий'!C113</f>
        <v>0</v>
      </c>
      <c r="E111" s="45">
        <v>0</v>
      </c>
      <c r="F111" s="44">
        <f t="shared" si="1"/>
        <v>0</v>
      </c>
    </row>
    <row r="112" spans="1:6" ht="15" customHeight="1">
      <c r="A112" s="28" t="s">
        <v>98</v>
      </c>
      <c r="B112" s="42">
        <f>'Расчет субсидий'!H114</f>
        <v>0</v>
      </c>
      <c r="C112" s="48">
        <f>'Расчет субсидий'!B114-1</f>
        <v>0</v>
      </c>
      <c r="D112" s="48">
        <f>C112*'Расчет субсидий'!C114</f>
        <v>0</v>
      </c>
      <c r="E112" s="45">
        <v>0</v>
      </c>
      <c r="F112" s="44">
        <f t="shared" si="1"/>
        <v>0</v>
      </c>
    </row>
    <row r="113" spans="1:6" ht="15" customHeight="1">
      <c r="A113" s="28" t="s">
        <v>99</v>
      </c>
      <c r="B113" s="42">
        <f>'Расчет субсидий'!H115</f>
        <v>0</v>
      </c>
      <c r="C113" s="48">
        <f>'Расчет субсидий'!B115-1</f>
        <v>0</v>
      </c>
      <c r="D113" s="48">
        <f>C113*'Расчет субсидий'!C115</f>
        <v>0</v>
      </c>
      <c r="E113" s="45">
        <v>0</v>
      </c>
      <c r="F113" s="44">
        <f t="shared" si="1"/>
        <v>0</v>
      </c>
    </row>
    <row r="114" spans="1:6" ht="15" customHeight="1">
      <c r="A114" s="27" t="s">
        <v>100</v>
      </c>
      <c r="B114" s="46"/>
      <c r="C114" s="47"/>
      <c r="D114" s="47"/>
      <c r="E114" s="47"/>
      <c r="F114" s="47"/>
    </row>
    <row r="115" spans="1:6" ht="15" customHeight="1">
      <c r="A115" s="28" t="s">
        <v>101</v>
      </c>
      <c r="B115" s="42">
        <f>'Расчет субсидий'!H117</f>
        <v>0</v>
      </c>
      <c r="C115" s="48">
        <f>'Расчет субсидий'!B117-1</f>
        <v>0</v>
      </c>
      <c r="D115" s="48">
        <f>C115*'Расчет субсидий'!C117</f>
        <v>0</v>
      </c>
      <c r="E115" s="45">
        <v>0</v>
      </c>
      <c r="F115" s="44">
        <f t="shared" si="1"/>
        <v>0</v>
      </c>
    </row>
    <row r="116" spans="1:6" ht="15" customHeight="1">
      <c r="A116" s="28" t="s">
        <v>102</v>
      </c>
      <c r="B116" s="42">
        <f>'Расчет субсидий'!H118</f>
        <v>0</v>
      </c>
      <c r="C116" s="48">
        <f>'Расчет субсидий'!B118-1</f>
        <v>0</v>
      </c>
      <c r="D116" s="48">
        <f>C116*'Расчет субсидий'!C118</f>
        <v>0</v>
      </c>
      <c r="E116" s="45">
        <v>0</v>
      </c>
      <c r="F116" s="44">
        <f t="shared" si="1"/>
        <v>0</v>
      </c>
    </row>
    <row r="117" spans="1:6" ht="15" customHeight="1">
      <c r="A117" s="28" t="s">
        <v>103</v>
      </c>
      <c r="B117" s="42">
        <f>'Расчет субсидий'!H119</f>
        <v>0</v>
      </c>
      <c r="C117" s="48">
        <f>'Расчет субсидий'!B119-1</f>
        <v>0</v>
      </c>
      <c r="D117" s="48">
        <f>C117*'Расчет субсидий'!C119</f>
        <v>0</v>
      </c>
      <c r="E117" s="45">
        <v>0</v>
      </c>
      <c r="F117" s="44">
        <f t="shared" si="1"/>
        <v>0</v>
      </c>
    </row>
    <row r="118" spans="1:6" ht="15" customHeight="1">
      <c r="A118" s="28" t="s">
        <v>104</v>
      </c>
      <c r="B118" s="42">
        <f>'Расчет субсидий'!H120</f>
        <v>0</v>
      </c>
      <c r="C118" s="48">
        <f>'Расчет субсидий'!B120-1</f>
        <v>0</v>
      </c>
      <c r="D118" s="48">
        <f>C118*'Расчет субсидий'!C120</f>
        <v>0</v>
      </c>
      <c r="E118" s="45">
        <v>0</v>
      </c>
      <c r="F118" s="44">
        <f t="shared" si="1"/>
        <v>0</v>
      </c>
    </row>
    <row r="119" spans="1:6" ht="15" customHeight="1">
      <c r="A119" s="28" t="s">
        <v>105</v>
      </c>
      <c r="B119" s="42">
        <f>'Расчет субсидий'!H121</f>
        <v>0</v>
      </c>
      <c r="C119" s="48">
        <f>'Расчет субсидий'!B121-1</f>
        <v>0</v>
      </c>
      <c r="D119" s="48">
        <f>C119*'Расчет субсидий'!C121</f>
        <v>0</v>
      </c>
      <c r="E119" s="45">
        <v>0</v>
      </c>
      <c r="F119" s="44">
        <f t="shared" si="1"/>
        <v>0</v>
      </c>
    </row>
    <row r="120" spans="1:6" ht="15" customHeight="1">
      <c r="A120" s="28" t="s">
        <v>106</v>
      </c>
      <c r="B120" s="42">
        <f>'Расчет субсидий'!H122</f>
        <v>0</v>
      </c>
      <c r="C120" s="48">
        <f>'Расчет субсидий'!B122-1</f>
        <v>0</v>
      </c>
      <c r="D120" s="48">
        <f>C120*'Расчет субсидий'!C122</f>
        <v>0</v>
      </c>
      <c r="E120" s="45">
        <v>0</v>
      </c>
      <c r="F120" s="44">
        <f t="shared" si="1"/>
        <v>0</v>
      </c>
    </row>
    <row r="121" spans="1:6" ht="15" customHeight="1">
      <c r="A121" s="28" t="s">
        <v>107</v>
      </c>
      <c r="B121" s="42">
        <f>'Расчет субсидий'!H123</f>
        <v>0</v>
      </c>
      <c r="C121" s="48">
        <f>'Расчет субсидий'!B123-1</f>
        <v>0</v>
      </c>
      <c r="D121" s="48">
        <f>C121*'Расчет субсидий'!C123</f>
        <v>0</v>
      </c>
      <c r="E121" s="45">
        <v>0</v>
      </c>
      <c r="F121" s="44">
        <f t="shared" ref="F121:F184" si="2">D121</f>
        <v>0</v>
      </c>
    </row>
    <row r="122" spans="1:6" ht="15" customHeight="1">
      <c r="A122" s="28" t="s">
        <v>108</v>
      </c>
      <c r="B122" s="42">
        <f>'Расчет субсидий'!H124</f>
        <v>0</v>
      </c>
      <c r="C122" s="48">
        <f>'Расчет субсидий'!B124-1</f>
        <v>0</v>
      </c>
      <c r="D122" s="48">
        <f>C122*'Расчет субсидий'!C124</f>
        <v>0</v>
      </c>
      <c r="E122" s="45">
        <v>0</v>
      </c>
      <c r="F122" s="44">
        <f t="shared" si="2"/>
        <v>0</v>
      </c>
    </row>
    <row r="123" spans="1:6" ht="15" customHeight="1">
      <c r="A123" s="28" t="s">
        <v>109</v>
      </c>
      <c r="B123" s="42">
        <f>'Расчет субсидий'!H125</f>
        <v>0</v>
      </c>
      <c r="C123" s="48">
        <f>'Расчет субсидий'!B125-1</f>
        <v>0</v>
      </c>
      <c r="D123" s="48">
        <f>C123*'Расчет субсидий'!C125</f>
        <v>0</v>
      </c>
      <c r="E123" s="45">
        <v>0</v>
      </c>
      <c r="F123" s="44">
        <f t="shared" si="2"/>
        <v>0</v>
      </c>
    </row>
    <row r="124" spans="1:6" ht="15" customHeight="1">
      <c r="A124" s="28" t="s">
        <v>110</v>
      </c>
      <c r="B124" s="42">
        <f>'Расчет субсидий'!H126</f>
        <v>0</v>
      </c>
      <c r="C124" s="48">
        <f>'Расчет субсидий'!B126-1</f>
        <v>0</v>
      </c>
      <c r="D124" s="48">
        <f>C124*'Расчет субсидий'!C126</f>
        <v>0</v>
      </c>
      <c r="E124" s="45">
        <v>0</v>
      </c>
      <c r="F124" s="44">
        <f t="shared" si="2"/>
        <v>0</v>
      </c>
    </row>
    <row r="125" spans="1:6" ht="15" customHeight="1">
      <c r="A125" s="28" t="s">
        <v>111</v>
      </c>
      <c r="B125" s="42">
        <f>'Расчет субсидий'!H127</f>
        <v>0</v>
      </c>
      <c r="C125" s="48">
        <f>'Расчет субсидий'!B127-1</f>
        <v>0</v>
      </c>
      <c r="D125" s="48">
        <f>C125*'Расчет субсидий'!C127</f>
        <v>0</v>
      </c>
      <c r="E125" s="45">
        <v>0</v>
      </c>
      <c r="F125" s="44">
        <f t="shared" si="2"/>
        <v>0</v>
      </c>
    </row>
    <row r="126" spans="1:6" ht="15" customHeight="1">
      <c r="A126" s="28" t="s">
        <v>112</v>
      </c>
      <c r="B126" s="42">
        <f>'Расчет субсидий'!H128</f>
        <v>0</v>
      </c>
      <c r="C126" s="48">
        <f>'Расчет субсидий'!B128-1</f>
        <v>0</v>
      </c>
      <c r="D126" s="48">
        <f>C126*'Расчет субсидий'!C128</f>
        <v>0</v>
      </c>
      <c r="E126" s="45">
        <v>0</v>
      </c>
      <c r="F126" s="44">
        <f t="shared" si="2"/>
        <v>0</v>
      </c>
    </row>
    <row r="127" spans="1:6" ht="15" customHeight="1">
      <c r="A127" s="28" t="s">
        <v>113</v>
      </c>
      <c r="B127" s="42">
        <f>'Расчет субсидий'!H129</f>
        <v>0</v>
      </c>
      <c r="C127" s="48">
        <f>'Расчет субсидий'!B129-1</f>
        <v>0</v>
      </c>
      <c r="D127" s="48">
        <f>C127*'Расчет субсидий'!C129</f>
        <v>0</v>
      </c>
      <c r="E127" s="45">
        <v>0</v>
      </c>
      <c r="F127" s="44">
        <f t="shared" si="2"/>
        <v>0</v>
      </c>
    </row>
    <row r="128" spans="1:6" ht="15" customHeight="1">
      <c r="A128" s="28" t="s">
        <v>114</v>
      </c>
      <c r="B128" s="42">
        <f>'Расчет субсидий'!H130</f>
        <v>0</v>
      </c>
      <c r="C128" s="48">
        <f>'Расчет субсидий'!B130-1</f>
        <v>0</v>
      </c>
      <c r="D128" s="48">
        <f>C128*'Расчет субсидий'!C130</f>
        <v>0</v>
      </c>
      <c r="E128" s="45">
        <v>0</v>
      </c>
      <c r="F128" s="44">
        <f t="shared" si="2"/>
        <v>0</v>
      </c>
    </row>
    <row r="129" spans="1:6" ht="15" customHeight="1">
      <c r="A129" s="28" t="s">
        <v>115</v>
      </c>
      <c r="B129" s="42">
        <f>'Расчет субсидий'!H131</f>
        <v>0</v>
      </c>
      <c r="C129" s="48">
        <f>'Расчет субсидий'!B131-1</f>
        <v>0</v>
      </c>
      <c r="D129" s="48">
        <f>C129*'Расчет субсидий'!C131</f>
        <v>0</v>
      </c>
      <c r="E129" s="45">
        <v>0</v>
      </c>
      <c r="F129" s="44">
        <f t="shared" si="2"/>
        <v>0</v>
      </c>
    </row>
    <row r="130" spans="1:6" ht="15" customHeight="1">
      <c r="A130" s="27" t="s">
        <v>116</v>
      </c>
      <c r="B130" s="46"/>
      <c r="C130" s="47"/>
      <c r="D130" s="47"/>
      <c r="E130" s="47"/>
      <c r="F130" s="47"/>
    </row>
    <row r="131" spans="1:6" ht="15" customHeight="1">
      <c r="A131" s="28" t="s">
        <v>117</v>
      </c>
      <c r="B131" s="42">
        <f>'Расчет субсидий'!H133</f>
        <v>0</v>
      </c>
      <c r="C131" s="48">
        <f>'Расчет субсидий'!B133-1</f>
        <v>0</v>
      </c>
      <c r="D131" s="48">
        <f>C131*'Расчет субсидий'!C133</f>
        <v>0</v>
      </c>
      <c r="E131" s="45">
        <v>0</v>
      </c>
      <c r="F131" s="44">
        <f t="shared" si="2"/>
        <v>0</v>
      </c>
    </row>
    <row r="132" spans="1:6" ht="15" customHeight="1">
      <c r="A132" s="28" t="s">
        <v>118</v>
      </c>
      <c r="B132" s="42">
        <f>'Расчет субсидий'!H134</f>
        <v>0</v>
      </c>
      <c r="C132" s="48">
        <f>'Расчет субсидий'!B134-1</f>
        <v>0</v>
      </c>
      <c r="D132" s="48">
        <f>C132*'Расчет субсидий'!C134</f>
        <v>0</v>
      </c>
      <c r="E132" s="45">
        <v>0</v>
      </c>
      <c r="F132" s="44">
        <f t="shared" si="2"/>
        <v>0</v>
      </c>
    </row>
    <row r="133" spans="1:6" ht="15" customHeight="1">
      <c r="A133" s="28" t="s">
        <v>119</v>
      </c>
      <c r="B133" s="42">
        <f>'Расчет субсидий'!H135</f>
        <v>0</v>
      </c>
      <c r="C133" s="48">
        <f>'Расчет субсидий'!B135-1</f>
        <v>0</v>
      </c>
      <c r="D133" s="48">
        <f>C133*'Расчет субсидий'!C135</f>
        <v>0</v>
      </c>
      <c r="E133" s="45">
        <v>0</v>
      </c>
      <c r="F133" s="44">
        <f t="shared" si="2"/>
        <v>0</v>
      </c>
    </row>
    <row r="134" spans="1:6" ht="15" customHeight="1">
      <c r="A134" s="28" t="s">
        <v>120</v>
      </c>
      <c r="B134" s="42">
        <f>'Расчет субсидий'!H136</f>
        <v>0</v>
      </c>
      <c r="C134" s="48">
        <f>'Расчет субсидий'!B136-1</f>
        <v>0</v>
      </c>
      <c r="D134" s="48">
        <f>C134*'Расчет субсидий'!C136</f>
        <v>0</v>
      </c>
      <c r="E134" s="45">
        <v>0</v>
      </c>
      <c r="F134" s="44">
        <f t="shared" si="2"/>
        <v>0</v>
      </c>
    </row>
    <row r="135" spans="1:6" ht="15" customHeight="1">
      <c r="A135" s="28" t="s">
        <v>121</v>
      </c>
      <c r="B135" s="42">
        <f>'Расчет субсидий'!H137</f>
        <v>0</v>
      </c>
      <c r="C135" s="48">
        <f>'Расчет субсидий'!B137-1</f>
        <v>0</v>
      </c>
      <c r="D135" s="48">
        <f>C135*'Расчет субсидий'!C137</f>
        <v>0</v>
      </c>
      <c r="E135" s="45">
        <v>0</v>
      </c>
      <c r="F135" s="44">
        <f t="shared" si="2"/>
        <v>0</v>
      </c>
    </row>
    <row r="136" spans="1:6" ht="15" customHeight="1">
      <c r="A136" s="28" t="s">
        <v>122</v>
      </c>
      <c r="B136" s="42">
        <f>'Расчет субсидий'!H138</f>
        <v>0</v>
      </c>
      <c r="C136" s="48">
        <f>'Расчет субсидий'!B138-1</f>
        <v>0</v>
      </c>
      <c r="D136" s="48">
        <f>C136*'Расчет субсидий'!C138</f>
        <v>0</v>
      </c>
      <c r="E136" s="45">
        <v>0</v>
      </c>
      <c r="F136" s="44">
        <f t="shared" si="2"/>
        <v>0</v>
      </c>
    </row>
    <row r="137" spans="1:6" ht="15" customHeight="1">
      <c r="A137" s="28" t="s">
        <v>123</v>
      </c>
      <c r="B137" s="42">
        <f>'Расчет субсидий'!H139</f>
        <v>0</v>
      </c>
      <c r="C137" s="48">
        <f>'Расчет субсидий'!B139-1</f>
        <v>0</v>
      </c>
      <c r="D137" s="48">
        <f>C137*'Расчет субсидий'!C139</f>
        <v>0</v>
      </c>
      <c r="E137" s="45">
        <v>0</v>
      </c>
      <c r="F137" s="44">
        <f t="shared" si="2"/>
        <v>0</v>
      </c>
    </row>
    <row r="138" spans="1:6" ht="15" customHeight="1">
      <c r="A138" s="27" t="s">
        <v>124</v>
      </c>
      <c r="B138" s="46"/>
      <c r="C138" s="47"/>
      <c r="D138" s="47"/>
      <c r="E138" s="47"/>
      <c r="F138" s="47"/>
    </row>
    <row r="139" spans="1:6" ht="15" customHeight="1">
      <c r="A139" s="28" t="s">
        <v>125</v>
      </c>
      <c r="B139" s="42">
        <f>'Расчет субсидий'!H141</f>
        <v>0</v>
      </c>
      <c r="C139" s="48">
        <f>'Расчет субсидий'!B141-1</f>
        <v>0</v>
      </c>
      <c r="D139" s="48">
        <f>C139*'Расчет субсидий'!C141</f>
        <v>0</v>
      </c>
      <c r="E139" s="45">
        <v>0</v>
      </c>
      <c r="F139" s="44">
        <f t="shared" si="2"/>
        <v>0</v>
      </c>
    </row>
    <row r="140" spans="1:6" ht="15" customHeight="1">
      <c r="A140" s="28" t="s">
        <v>126</v>
      </c>
      <c r="B140" s="42">
        <f>'Расчет субсидий'!H142</f>
        <v>0</v>
      </c>
      <c r="C140" s="48">
        <f>'Расчет субсидий'!B142-1</f>
        <v>0</v>
      </c>
      <c r="D140" s="48">
        <f>C140*'Расчет субсидий'!C142</f>
        <v>0</v>
      </c>
      <c r="E140" s="45">
        <v>0</v>
      </c>
      <c r="F140" s="44">
        <f t="shared" si="2"/>
        <v>0</v>
      </c>
    </row>
    <row r="141" spans="1:6" ht="15" customHeight="1">
      <c r="A141" s="28" t="s">
        <v>127</v>
      </c>
      <c r="B141" s="42">
        <f>'Расчет субсидий'!H143</f>
        <v>0</v>
      </c>
      <c r="C141" s="48">
        <f>'Расчет субсидий'!B143-1</f>
        <v>0</v>
      </c>
      <c r="D141" s="48">
        <f>C141*'Расчет субсидий'!C143</f>
        <v>0</v>
      </c>
      <c r="E141" s="45">
        <v>0</v>
      </c>
      <c r="F141" s="44">
        <f t="shared" si="2"/>
        <v>0</v>
      </c>
    </row>
    <row r="142" spans="1:6" ht="15" customHeight="1">
      <c r="A142" s="28" t="s">
        <v>128</v>
      </c>
      <c r="B142" s="42">
        <f>'Расчет субсидий'!H144</f>
        <v>0</v>
      </c>
      <c r="C142" s="48">
        <f>'Расчет субсидий'!B144-1</f>
        <v>0</v>
      </c>
      <c r="D142" s="48">
        <f>C142*'Расчет субсидий'!C144</f>
        <v>0</v>
      </c>
      <c r="E142" s="45">
        <v>0</v>
      </c>
      <c r="F142" s="44">
        <f t="shared" si="2"/>
        <v>0</v>
      </c>
    </row>
    <row r="143" spans="1:6" ht="15" customHeight="1">
      <c r="A143" s="28" t="s">
        <v>129</v>
      </c>
      <c r="B143" s="42">
        <f>'Расчет субсидий'!H145</f>
        <v>0</v>
      </c>
      <c r="C143" s="48">
        <f>'Расчет субсидий'!B145-1</f>
        <v>0</v>
      </c>
      <c r="D143" s="48">
        <f>C143*'Расчет субсидий'!C145</f>
        <v>0</v>
      </c>
      <c r="E143" s="45">
        <v>0</v>
      </c>
      <c r="F143" s="44">
        <f t="shared" si="2"/>
        <v>0</v>
      </c>
    </row>
    <row r="144" spans="1:6" ht="15" customHeight="1">
      <c r="A144" s="28" t="s">
        <v>130</v>
      </c>
      <c r="B144" s="42">
        <f>'Расчет субсидий'!H146</f>
        <v>0</v>
      </c>
      <c r="C144" s="48">
        <f>'Расчет субсидий'!B146-1</f>
        <v>0</v>
      </c>
      <c r="D144" s="48">
        <f>C144*'Расчет субсидий'!C146</f>
        <v>0</v>
      </c>
      <c r="E144" s="45">
        <v>0</v>
      </c>
      <c r="F144" s="44">
        <f t="shared" si="2"/>
        <v>0</v>
      </c>
    </row>
    <row r="145" spans="1:6" ht="15" customHeight="1">
      <c r="A145" s="28" t="s">
        <v>131</v>
      </c>
      <c r="B145" s="42">
        <f>'Расчет субсидий'!H147</f>
        <v>0</v>
      </c>
      <c r="C145" s="48">
        <f>'Расчет субсидий'!B147-1</f>
        <v>0</v>
      </c>
      <c r="D145" s="48">
        <f>C145*'Расчет субсидий'!C147</f>
        <v>0</v>
      </c>
      <c r="E145" s="45">
        <v>0</v>
      </c>
      <c r="F145" s="44">
        <f t="shared" si="2"/>
        <v>0</v>
      </c>
    </row>
    <row r="146" spans="1:6" ht="15" customHeight="1">
      <c r="A146" s="28" t="s">
        <v>132</v>
      </c>
      <c r="B146" s="42">
        <f>'Расчет субсидий'!H148</f>
        <v>0</v>
      </c>
      <c r="C146" s="48">
        <f>'Расчет субсидий'!B148-1</f>
        <v>0</v>
      </c>
      <c r="D146" s="48">
        <f>C146*'Расчет субсидий'!C148</f>
        <v>0</v>
      </c>
      <c r="E146" s="45">
        <v>0</v>
      </c>
      <c r="F146" s="44">
        <f t="shared" si="2"/>
        <v>0</v>
      </c>
    </row>
    <row r="147" spans="1:6" ht="15" customHeight="1">
      <c r="A147" s="27" t="s">
        <v>133</v>
      </c>
      <c r="B147" s="46"/>
      <c r="C147" s="47"/>
      <c r="D147" s="47"/>
      <c r="E147" s="47"/>
      <c r="F147" s="47"/>
    </row>
    <row r="148" spans="1:6" ht="15" customHeight="1">
      <c r="A148" s="28" t="s">
        <v>134</v>
      </c>
      <c r="B148" s="42">
        <f>'Расчет субсидий'!H150</f>
        <v>0</v>
      </c>
      <c r="C148" s="48">
        <f>'Расчет субсидий'!B150-1</f>
        <v>0</v>
      </c>
      <c r="D148" s="48">
        <f>C148*'Расчет субсидий'!C150</f>
        <v>0</v>
      </c>
      <c r="E148" s="45">
        <v>0</v>
      </c>
      <c r="F148" s="44">
        <f t="shared" si="2"/>
        <v>0</v>
      </c>
    </row>
    <row r="149" spans="1:6" ht="15" customHeight="1">
      <c r="A149" s="28" t="s">
        <v>135</v>
      </c>
      <c r="B149" s="42">
        <f>'Расчет субсидий'!H151</f>
        <v>0</v>
      </c>
      <c r="C149" s="48">
        <f>'Расчет субсидий'!B151-1</f>
        <v>0</v>
      </c>
      <c r="D149" s="48">
        <f>C149*'Расчет субсидий'!C151</f>
        <v>0</v>
      </c>
      <c r="E149" s="45">
        <v>0</v>
      </c>
      <c r="F149" s="44">
        <f t="shared" si="2"/>
        <v>0</v>
      </c>
    </row>
    <row r="150" spans="1:6" ht="15" customHeight="1">
      <c r="A150" s="28" t="s">
        <v>136</v>
      </c>
      <c r="B150" s="42">
        <f>'Расчет субсидий'!H152</f>
        <v>0</v>
      </c>
      <c r="C150" s="48">
        <f>'Расчет субсидий'!B152-1</f>
        <v>0</v>
      </c>
      <c r="D150" s="48">
        <f>C150*'Расчет субсидий'!C152</f>
        <v>0</v>
      </c>
      <c r="E150" s="45">
        <v>0</v>
      </c>
      <c r="F150" s="44">
        <f t="shared" si="2"/>
        <v>0</v>
      </c>
    </row>
    <row r="151" spans="1:6" ht="15" customHeight="1">
      <c r="A151" s="28" t="s">
        <v>137</v>
      </c>
      <c r="B151" s="42">
        <f>'Расчет субсидий'!H153</f>
        <v>0</v>
      </c>
      <c r="C151" s="48">
        <f>'Расчет субсидий'!B153-1</f>
        <v>0</v>
      </c>
      <c r="D151" s="48">
        <f>C151*'Расчет субсидий'!C153</f>
        <v>0</v>
      </c>
      <c r="E151" s="45">
        <v>0</v>
      </c>
      <c r="F151" s="44">
        <f t="shared" si="2"/>
        <v>0</v>
      </c>
    </row>
    <row r="152" spans="1:6" ht="15" customHeight="1">
      <c r="A152" s="28" t="s">
        <v>138</v>
      </c>
      <c r="B152" s="42">
        <f>'Расчет субсидий'!H154</f>
        <v>0</v>
      </c>
      <c r="C152" s="48">
        <f>'Расчет субсидий'!B154-1</f>
        <v>0</v>
      </c>
      <c r="D152" s="48">
        <f>C152*'Расчет субсидий'!C154</f>
        <v>0</v>
      </c>
      <c r="E152" s="45">
        <v>0</v>
      </c>
      <c r="F152" s="44">
        <f t="shared" si="2"/>
        <v>0</v>
      </c>
    </row>
    <row r="153" spans="1:6" ht="15" customHeight="1">
      <c r="A153" s="28" t="s">
        <v>139</v>
      </c>
      <c r="B153" s="42">
        <f>'Расчет субсидий'!H155</f>
        <v>0</v>
      </c>
      <c r="C153" s="48">
        <f>'Расчет субсидий'!B155-1</f>
        <v>0</v>
      </c>
      <c r="D153" s="48">
        <f>C153*'Расчет субсидий'!C155</f>
        <v>0</v>
      </c>
      <c r="E153" s="45">
        <v>0</v>
      </c>
      <c r="F153" s="44">
        <f t="shared" si="2"/>
        <v>0</v>
      </c>
    </row>
    <row r="154" spans="1:6" ht="15" customHeight="1">
      <c r="A154" s="27" t="s">
        <v>140</v>
      </c>
      <c r="B154" s="46"/>
      <c r="C154" s="47"/>
      <c r="D154" s="47"/>
      <c r="E154" s="47"/>
      <c r="F154" s="47"/>
    </row>
    <row r="155" spans="1:6" ht="15" customHeight="1">
      <c r="A155" s="28" t="s">
        <v>141</v>
      </c>
      <c r="B155" s="42">
        <f>'Расчет субсидий'!H157</f>
        <v>0</v>
      </c>
      <c r="C155" s="48">
        <f>'Расчет субсидий'!B157-1</f>
        <v>0</v>
      </c>
      <c r="D155" s="48">
        <f>C155*'Расчет субсидий'!C157</f>
        <v>0</v>
      </c>
      <c r="E155" s="45">
        <v>0</v>
      </c>
      <c r="F155" s="44">
        <f t="shared" si="2"/>
        <v>0</v>
      </c>
    </row>
    <row r="156" spans="1:6" ht="15" customHeight="1">
      <c r="A156" s="28" t="s">
        <v>142</v>
      </c>
      <c r="B156" s="42">
        <f>'Расчет субсидий'!H158</f>
        <v>0</v>
      </c>
      <c r="C156" s="48">
        <f>'Расчет субсидий'!B158-1</f>
        <v>0</v>
      </c>
      <c r="D156" s="48">
        <f>C156*'Расчет субсидий'!C158</f>
        <v>0</v>
      </c>
      <c r="E156" s="45">
        <v>0</v>
      </c>
      <c r="F156" s="44">
        <f t="shared" si="2"/>
        <v>0</v>
      </c>
    </row>
    <row r="157" spans="1:6" ht="15" customHeight="1">
      <c r="A157" s="28" t="s">
        <v>143</v>
      </c>
      <c r="B157" s="42">
        <f>'Расчет субсидий'!H159</f>
        <v>0</v>
      </c>
      <c r="C157" s="48">
        <f>'Расчет субсидий'!B159-1</f>
        <v>0</v>
      </c>
      <c r="D157" s="48">
        <f>C157*'Расчет субсидий'!C159</f>
        <v>0</v>
      </c>
      <c r="E157" s="45">
        <v>0</v>
      </c>
      <c r="F157" s="44">
        <f t="shared" si="2"/>
        <v>0</v>
      </c>
    </row>
    <row r="158" spans="1:6" ht="15" customHeight="1">
      <c r="A158" s="28" t="s">
        <v>144</v>
      </c>
      <c r="B158" s="42">
        <f>'Расчет субсидий'!H160</f>
        <v>0</v>
      </c>
      <c r="C158" s="48">
        <f>'Расчет субсидий'!B160-1</f>
        <v>0</v>
      </c>
      <c r="D158" s="48">
        <f>C158*'Расчет субсидий'!C160</f>
        <v>0</v>
      </c>
      <c r="E158" s="45">
        <v>0</v>
      </c>
      <c r="F158" s="44">
        <f t="shared" si="2"/>
        <v>0</v>
      </c>
    </row>
    <row r="159" spans="1:6" ht="15" customHeight="1">
      <c r="A159" s="28" t="s">
        <v>145</v>
      </c>
      <c r="B159" s="42">
        <f>'Расчет субсидий'!H161</f>
        <v>0</v>
      </c>
      <c r="C159" s="48">
        <f>'Расчет субсидий'!B161-1</f>
        <v>0</v>
      </c>
      <c r="D159" s="48">
        <f>C159*'Расчет субсидий'!C161</f>
        <v>0</v>
      </c>
      <c r="E159" s="45">
        <v>0</v>
      </c>
      <c r="F159" s="44">
        <f t="shared" si="2"/>
        <v>0</v>
      </c>
    </row>
    <row r="160" spans="1:6" ht="15" customHeight="1">
      <c r="A160" s="28" t="s">
        <v>146</v>
      </c>
      <c r="B160" s="42">
        <f>'Расчет субсидий'!H162</f>
        <v>0</v>
      </c>
      <c r="C160" s="48">
        <f>'Расчет субсидий'!B162-1</f>
        <v>0</v>
      </c>
      <c r="D160" s="48">
        <f>C160*'Расчет субсидий'!C162</f>
        <v>0</v>
      </c>
      <c r="E160" s="45">
        <v>0</v>
      </c>
      <c r="F160" s="44">
        <f t="shared" si="2"/>
        <v>0</v>
      </c>
    </row>
    <row r="161" spans="1:6" ht="15" customHeight="1">
      <c r="A161" s="28" t="s">
        <v>147</v>
      </c>
      <c r="B161" s="42">
        <f>'Расчет субсидий'!H163</f>
        <v>0</v>
      </c>
      <c r="C161" s="48">
        <f>'Расчет субсидий'!B163-1</f>
        <v>0</v>
      </c>
      <c r="D161" s="48">
        <f>C161*'Расчет субсидий'!C163</f>
        <v>0</v>
      </c>
      <c r="E161" s="45">
        <v>0</v>
      </c>
      <c r="F161" s="44">
        <f t="shared" si="2"/>
        <v>0</v>
      </c>
    </row>
    <row r="162" spans="1:6" ht="15" customHeight="1">
      <c r="A162" s="28" t="s">
        <v>148</v>
      </c>
      <c r="B162" s="42">
        <f>'Расчет субсидий'!H164</f>
        <v>0</v>
      </c>
      <c r="C162" s="48">
        <f>'Расчет субсидий'!B164-1</f>
        <v>0</v>
      </c>
      <c r="D162" s="48">
        <f>C162*'Расчет субсидий'!C164</f>
        <v>0</v>
      </c>
      <c r="E162" s="45">
        <v>0</v>
      </c>
      <c r="F162" s="44">
        <f t="shared" si="2"/>
        <v>0</v>
      </c>
    </row>
    <row r="163" spans="1:6" ht="15" customHeight="1">
      <c r="A163" s="28" t="s">
        <v>149</v>
      </c>
      <c r="B163" s="42">
        <f>'Расчет субсидий'!H165</f>
        <v>0</v>
      </c>
      <c r="C163" s="48">
        <f>'Расчет субсидий'!B165-1</f>
        <v>0</v>
      </c>
      <c r="D163" s="48">
        <f>C163*'Расчет субсидий'!C165</f>
        <v>0</v>
      </c>
      <c r="E163" s="45">
        <v>0</v>
      </c>
      <c r="F163" s="44">
        <f t="shared" si="2"/>
        <v>0</v>
      </c>
    </row>
    <row r="164" spans="1:6" ht="15" customHeight="1">
      <c r="A164" s="28" t="s">
        <v>150</v>
      </c>
      <c r="B164" s="42">
        <f>'Расчет субсидий'!H166</f>
        <v>0</v>
      </c>
      <c r="C164" s="48">
        <f>'Расчет субсидий'!B166-1</f>
        <v>0</v>
      </c>
      <c r="D164" s="48">
        <f>C164*'Расчет субсидий'!C166</f>
        <v>0</v>
      </c>
      <c r="E164" s="45">
        <v>0</v>
      </c>
      <c r="F164" s="44">
        <f t="shared" si="2"/>
        <v>0</v>
      </c>
    </row>
    <row r="165" spans="1:6" ht="15" customHeight="1">
      <c r="A165" s="28" t="s">
        <v>151</v>
      </c>
      <c r="B165" s="42">
        <f>'Расчет субсидий'!H167</f>
        <v>0</v>
      </c>
      <c r="C165" s="48">
        <f>'Расчет субсидий'!B167-1</f>
        <v>0</v>
      </c>
      <c r="D165" s="48">
        <f>C165*'Расчет субсидий'!C167</f>
        <v>0</v>
      </c>
      <c r="E165" s="45">
        <v>0</v>
      </c>
      <c r="F165" s="44">
        <f t="shared" si="2"/>
        <v>0</v>
      </c>
    </row>
    <row r="166" spans="1:6" ht="15" customHeight="1">
      <c r="A166" s="28" t="s">
        <v>152</v>
      </c>
      <c r="B166" s="42">
        <f>'Расчет субсидий'!H168</f>
        <v>0</v>
      </c>
      <c r="C166" s="48">
        <f>'Расчет субсидий'!B168-1</f>
        <v>0</v>
      </c>
      <c r="D166" s="48">
        <f>C166*'Расчет субсидий'!C168</f>
        <v>0</v>
      </c>
      <c r="E166" s="45">
        <v>0</v>
      </c>
      <c r="F166" s="44">
        <f t="shared" si="2"/>
        <v>0</v>
      </c>
    </row>
    <row r="167" spans="1:6" ht="15" customHeight="1">
      <c r="A167" s="27" t="s">
        <v>153</v>
      </c>
      <c r="B167" s="46"/>
      <c r="C167" s="47"/>
      <c r="D167" s="47"/>
      <c r="E167" s="47"/>
      <c r="F167" s="47"/>
    </row>
    <row r="168" spans="1:6" ht="15" customHeight="1">
      <c r="A168" s="28" t="s">
        <v>68</v>
      </c>
      <c r="B168" s="42">
        <f>'Расчет субсидий'!H170</f>
        <v>0</v>
      </c>
      <c r="C168" s="48">
        <f>'Расчет субсидий'!B170-1</f>
        <v>0</v>
      </c>
      <c r="D168" s="48">
        <f>C168*'Расчет субсидий'!C170</f>
        <v>0</v>
      </c>
      <c r="E168" s="45">
        <v>0</v>
      </c>
      <c r="F168" s="44">
        <f t="shared" si="2"/>
        <v>0</v>
      </c>
    </row>
    <row r="169" spans="1:6" ht="15" customHeight="1">
      <c r="A169" s="28" t="s">
        <v>154</v>
      </c>
      <c r="B169" s="42">
        <f>'Расчет субсидий'!H171</f>
        <v>0</v>
      </c>
      <c r="C169" s="48">
        <f>'Расчет субсидий'!B171-1</f>
        <v>0</v>
      </c>
      <c r="D169" s="48">
        <f>C169*'Расчет субсидий'!C171</f>
        <v>0</v>
      </c>
      <c r="E169" s="45">
        <v>0</v>
      </c>
      <c r="F169" s="44">
        <f t="shared" si="2"/>
        <v>0</v>
      </c>
    </row>
    <row r="170" spans="1:6" ht="15" customHeight="1">
      <c r="A170" s="28" t="s">
        <v>155</v>
      </c>
      <c r="B170" s="42">
        <f>'Расчет субсидий'!H172</f>
        <v>0</v>
      </c>
      <c r="C170" s="48">
        <f>'Расчет субсидий'!B172-1</f>
        <v>0</v>
      </c>
      <c r="D170" s="48">
        <f>C170*'Расчет субсидий'!C172</f>
        <v>0</v>
      </c>
      <c r="E170" s="45">
        <v>0</v>
      </c>
      <c r="F170" s="44">
        <f t="shared" si="2"/>
        <v>0</v>
      </c>
    </row>
    <row r="171" spans="1:6" ht="15" customHeight="1">
      <c r="A171" s="28" t="s">
        <v>156</v>
      </c>
      <c r="B171" s="42">
        <f>'Расчет субсидий'!H173</f>
        <v>0</v>
      </c>
      <c r="C171" s="48">
        <f>'Расчет субсидий'!B173-1</f>
        <v>0</v>
      </c>
      <c r="D171" s="48">
        <f>C171*'Расчет субсидий'!C173</f>
        <v>0</v>
      </c>
      <c r="E171" s="45">
        <v>0</v>
      </c>
      <c r="F171" s="44">
        <f t="shared" si="2"/>
        <v>0</v>
      </c>
    </row>
    <row r="172" spans="1:6" ht="15" customHeight="1">
      <c r="A172" s="28" t="s">
        <v>157</v>
      </c>
      <c r="B172" s="42">
        <f>'Расчет субсидий'!H174</f>
        <v>0</v>
      </c>
      <c r="C172" s="48">
        <f>'Расчет субсидий'!B174-1</f>
        <v>0</v>
      </c>
      <c r="D172" s="48">
        <f>C172*'Расчет субсидий'!C174</f>
        <v>0</v>
      </c>
      <c r="E172" s="45">
        <v>0</v>
      </c>
      <c r="F172" s="44">
        <f t="shared" si="2"/>
        <v>0</v>
      </c>
    </row>
    <row r="173" spans="1:6" ht="15" customHeight="1">
      <c r="A173" s="28" t="s">
        <v>158</v>
      </c>
      <c r="B173" s="42">
        <f>'Расчет субсидий'!H175</f>
        <v>0</v>
      </c>
      <c r="C173" s="48">
        <f>'Расчет субсидий'!B175-1</f>
        <v>0</v>
      </c>
      <c r="D173" s="48">
        <f>C173*'Расчет субсидий'!C175</f>
        <v>0</v>
      </c>
      <c r="E173" s="45">
        <v>0</v>
      </c>
      <c r="F173" s="44">
        <f t="shared" si="2"/>
        <v>0</v>
      </c>
    </row>
    <row r="174" spans="1:6" ht="15" customHeight="1">
      <c r="A174" s="28" t="s">
        <v>159</v>
      </c>
      <c r="B174" s="42">
        <f>'Расчет субсидий'!H176</f>
        <v>0</v>
      </c>
      <c r="C174" s="48">
        <f>'Расчет субсидий'!B176-1</f>
        <v>0</v>
      </c>
      <c r="D174" s="48">
        <f>C174*'Расчет субсидий'!C176</f>
        <v>0</v>
      </c>
      <c r="E174" s="45">
        <v>0</v>
      </c>
      <c r="F174" s="44">
        <f t="shared" si="2"/>
        <v>0</v>
      </c>
    </row>
    <row r="175" spans="1:6" ht="15" customHeight="1">
      <c r="A175" s="28" t="s">
        <v>160</v>
      </c>
      <c r="B175" s="42">
        <f>'Расчет субсидий'!H177</f>
        <v>0</v>
      </c>
      <c r="C175" s="48">
        <f>'Расчет субсидий'!B177-1</f>
        <v>0</v>
      </c>
      <c r="D175" s="48">
        <f>C175*'Расчет субсидий'!C177</f>
        <v>0</v>
      </c>
      <c r="E175" s="45">
        <v>0</v>
      </c>
      <c r="F175" s="44">
        <f t="shared" si="2"/>
        <v>0</v>
      </c>
    </row>
    <row r="176" spans="1:6" ht="15" customHeight="1">
      <c r="A176" s="28" t="s">
        <v>161</v>
      </c>
      <c r="B176" s="42">
        <f>'Расчет субсидий'!H178</f>
        <v>0</v>
      </c>
      <c r="C176" s="48">
        <f>'Расчет субсидий'!B178-1</f>
        <v>0</v>
      </c>
      <c r="D176" s="48">
        <f>C176*'Расчет субсидий'!C178</f>
        <v>0</v>
      </c>
      <c r="E176" s="45">
        <v>0</v>
      </c>
      <c r="F176" s="44">
        <f t="shared" si="2"/>
        <v>0</v>
      </c>
    </row>
    <row r="177" spans="1:6" ht="15" customHeight="1">
      <c r="A177" s="28" t="s">
        <v>96</v>
      </c>
      <c r="B177" s="42">
        <f>'Расчет субсидий'!H179</f>
        <v>0</v>
      </c>
      <c r="C177" s="48">
        <f>'Расчет субсидий'!B179-1</f>
        <v>0</v>
      </c>
      <c r="D177" s="48">
        <f>C177*'Расчет субсидий'!C179</f>
        <v>0</v>
      </c>
      <c r="E177" s="45">
        <v>0</v>
      </c>
      <c r="F177" s="44">
        <f t="shared" si="2"/>
        <v>0</v>
      </c>
    </row>
    <row r="178" spans="1:6" ht="15" customHeight="1">
      <c r="A178" s="28" t="s">
        <v>162</v>
      </c>
      <c r="B178" s="42">
        <f>'Расчет субсидий'!H180</f>
        <v>0</v>
      </c>
      <c r="C178" s="48">
        <f>'Расчет субсидий'!B180-1</f>
        <v>0</v>
      </c>
      <c r="D178" s="48">
        <f>C178*'Расчет субсидий'!C180</f>
        <v>0</v>
      </c>
      <c r="E178" s="45">
        <v>0</v>
      </c>
      <c r="F178" s="44">
        <f t="shared" si="2"/>
        <v>0</v>
      </c>
    </row>
    <row r="179" spans="1:6" ht="15" customHeight="1">
      <c r="A179" s="28" t="s">
        <v>163</v>
      </c>
      <c r="B179" s="42">
        <f>'Расчет субсидий'!H181</f>
        <v>0</v>
      </c>
      <c r="C179" s="48">
        <f>'Расчет субсидий'!B181-1</f>
        <v>0</v>
      </c>
      <c r="D179" s="48">
        <f>C179*'Расчет субсидий'!C181</f>
        <v>0</v>
      </c>
      <c r="E179" s="45">
        <v>0</v>
      </c>
      <c r="F179" s="44">
        <f t="shared" si="2"/>
        <v>0</v>
      </c>
    </row>
    <row r="180" spans="1:6" ht="15" customHeight="1">
      <c r="A180" s="28" t="s">
        <v>164</v>
      </c>
      <c r="B180" s="42">
        <f>'Расчет субсидий'!H182</f>
        <v>0</v>
      </c>
      <c r="C180" s="48">
        <f>'Расчет субсидий'!B182-1</f>
        <v>0</v>
      </c>
      <c r="D180" s="48">
        <f>C180*'Расчет субсидий'!C182</f>
        <v>0</v>
      </c>
      <c r="E180" s="45">
        <v>0</v>
      </c>
      <c r="F180" s="44">
        <f t="shared" si="2"/>
        <v>0</v>
      </c>
    </row>
    <row r="181" spans="1:6" ht="15" customHeight="1">
      <c r="A181" s="27" t="s">
        <v>165</v>
      </c>
      <c r="B181" s="46"/>
      <c r="C181" s="47"/>
      <c r="D181" s="47"/>
      <c r="E181" s="47"/>
      <c r="F181" s="47"/>
    </row>
    <row r="182" spans="1:6" ht="15" customHeight="1">
      <c r="A182" s="28" t="s">
        <v>166</v>
      </c>
      <c r="B182" s="42">
        <f>'Расчет субсидий'!H184</f>
        <v>0</v>
      </c>
      <c r="C182" s="48">
        <f>'Расчет субсидий'!B184-1</f>
        <v>0</v>
      </c>
      <c r="D182" s="48">
        <f>C182*'Расчет субсидий'!C184</f>
        <v>0</v>
      </c>
      <c r="E182" s="45">
        <v>0</v>
      </c>
      <c r="F182" s="44">
        <f t="shared" si="2"/>
        <v>0</v>
      </c>
    </row>
    <row r="183" spans="1:6" ht="15" customHeight="1">
      <c r="A183" s="28" t="s">
        <v>167</v>
      </c>
      <c r="B183" s="42">
        <f>'Расчет субсидий'!H185</f>
        <v>0</v>
      </c>
      <c r="C183" s="48">
        <f>'Расчет субсидий'!B185-1</f>
        <v>0</v>
      </c>
      <c r="D183" s="48">
        <f>C183*'Расчет субсидий'!C185</f>
        <v>0</v>
      </c>
      <c r="E183" s="45">
        <v>0</v>
      </c>
      <c r="F183" s="44">
        <f t="shared" si="2"/>
        <v>0</v>
      </c>
    </row>
    <row r="184" spans="1:6" ht="15" customHeight="1">
      <c r="A184" s="28" t="s">
        <v>168</v>
      </c>
      <c r="B184" s="42">
        <f>'Расчет субсидий'!H186</f>
        <v>0</v>
      </c>
      <c r="C184" s="48">
        <f>'Расчет субсидий'!B186-1</f>
        <v>0</v>
      </c>
      <c r="D184" s="48">
        <f>C184*'Расчет субсидий'!C186</f>
        <v>0</v>
      </c>
      <c r="E184" s="45">
        <v>0</v>
      </c>
      <c r="F184" s="44">
        <f t="shared" si="2"/>
        <v>0</v>
      </c>
    </row>
    <row r="185" spans="1:6" ht="15" customHeight="1">
      <c r="A185" s="28" t="s">
        <v>169</v>
      </c>
      <c r="B185" s="42">
        <f>'Расчет субсидий'!H187</f>
        <v>0</v>
      </c>
      <c r="C185" s="48">
        <f>'Расчет субсидий'!B187-1</f>
        <v>0</v>
      </c>
      <c r="D185" s="48">
        <f>C185*'Расчет субсидий'!C187</f>
        <v>0</v>
      </c>
      <c r="E185" s="45">
        <v>0</v>
      </c>
      <c r="F185" s="44">
        <f t="shared" ref="F185:F247" si="3">D185</f>
        <v>0</v>
      </c>
    </row>
    <row r="186" spans="1:6" ht="15" customHeight="1">
      <c r="A186" s="28" t="s">
        <v>170</v>
      </c>
      <c r="B186" s="42">
        <f>'Расчет субсидий'!H188</f>
        <v>0</v>
      </c>
      <c r="C186" s="48">
        <f>'Расчет субсидий'!B188-1</f>
        <v>0</v>
      </c>
      <c r="D186" s="48">
        <f>C186*'Расчет субсидий'!C188</f>
        <v>0</v>
      </c>
      <c r="E186" s="45">
        <v>0</v>
      </c>
      <c r="F186" s="44">
        <f t="shared" si="3"/>
        <v>0</v>
      </c>
    </row>
    <row r="187" spans="1:6" ht="15" customHeight="1">
      <c r="A187" s="28" t="s">
        <v>171</v>
      </c>
      <c r="B187" s="42">
        <f>'Расчет субсидий'!H189</f>
        <v>0</v>
      </c>
      <c r="C187" s="48">
        <f>'Расчет субсидий'!B189-1</f>
        <v>0</v>
      </c>
      <c r="D187" s="48">
        <f>C187*'Расчет субсидий'!C189</f>
        <v>0</v>
      </c>
      <c r="E187" s="45">
        <v>0</v>
      </c>
      <c r="F187" s="44">
        <f t="shared" si="3"/>
        <v>0</v>
      </c>
    </row>
    <row r="188" spans="1:6" ht="15" customHeight="1">
      <c r="A188" s="27" t="s">
        <v>172</v>
      </c>
      <c r="B188" s="46"/>
      <c r="C188" s="47"/>
      <c r="D188" s="47"/>
      <c r="E188" s="47"/>
      <c r="F188" s="47"/>
    </row>
    <row r="189" spans="1:6" ht="15" customHeight="1">
      <c r="A189" s="28" t="s">
        <v>173</v>
      </c>
      <c r="B189" s="42">
        <f>'Расчет субсидий'!H191</f>
        <v>0</v>
      </c>
      <c r="C189" s="48">
        <f>'Расчет субсидий'!B191-1</f>
        <v>0</v>
      </c>
      <c r="D189" s="48">
        <f>C189*'Расчет субсидий'!C191</f>
        <v>0</v>
      </c>
      <c r="E189" s="45">
        <v>0</v>
      </c>
      <c r="F189" s="44">
        <f t="shared" si="3"/>
        <v>0</v>
      </c>
    </row>
    <row r="190" spans="1:6" ht="15" customHeight="1">
      <c r="A190" s="28" t="s">
        <v>174</v>
      </c>
      <c r="B190" s="42">
        <f>'Расчет субсидий'!H192</f>
        <v>0</v>
      </c>
      <c r="C190" s="48">
        <f>'Расчет субсидий'!B192-1</f>
        <v>0</v>
      </c>
      <c r="D190" s="48">
        <f>C190*'Расчет субсидий'!C192</f>
        <v>0</v>
      </c>
      <c r="E190" s="45">
        <v>0</v>
      </c>
      <c r="F190" s="44">
        <f t="shared" si="3"/>
        <v>0</v>
      </c>
    </row>
    <row r="191" spans="1:6" ht="15" customHeight="1">
      <c r="A191" s="28" t="s">
        <v>175</v>
      </c>
      <c r="B191" s="42">
        <f>'Расчет субсидий'!H193</f>
        <v>0</v>
      </c>
      <c r="C191" s="48">
        <f>'Расчет субсидий'!B193-1</f>
        <v>0</v>
      </c>
      <c r="D191" s="48">
        <f>C191*'Расчет субсидий'!C193</f>
        <v>0</v>
      </c>
      <c r="E191" s="45">
        <v>0</v>
      </c>
      <c r="F191" s="44">
        <f t="shared" si="3"/>
        <v>0</v>
      </c>
    </row>
    <row r="192" spans="1:6" ht="15" customHeight="1">
      <c r="A192" s="28" t="s">
        <v>176</v>
      </c>
      <c r="B192" s="42">
        <f>'Расчет субсидий'!H194</f>
        <v>0</v>
      </c>
      <c r="C192" s="48">
        <f>'Расчет субсидий'!B194-1</f>
        <v>0</v>
      </c>
      <c r="D192" s="48">
        <f>C192*'Расчет субсидий'!C194</f>
        <v>0</v>
      </c>
      <c r="E192" s="45">
        <v>0</v>
      </c>
      <c r="F192" s="44">
        <f t="shared" si="3"/>
        <v>0</v>
      </c>
    </row>
    <row r="193" spans="1:6" ht="15" customHeight="1">
      <c r="A193" s="28" t="s">
        <v>177</v>
      </c>
      <c r="B193" s="42">
        <f>'Расчет субсидий'!H195</f>
        <v>0</v>
      </c>
      <c r="C193" s="48">
        <f>'Расчет субсидий'!B195-1</f>
        <v>0</v>
      </c>
      <c r="D193" s="48">
        <f>C193*'Расчет субсидий'!C195</f>
        <v>0</v>
      </c>
      <c r="E193" s="45">
        <v>0</v>
      </c>
      <c r="F193" s="44">
        <f t="shared" si="3"/>
        <v>0</v>
      </c>
    </row>
    <row r="194" spans="1:6" ht="15" customHeight="1">
      <c r="A194" s="28" t="s">
        <v>178</v>
      </c>
      <c r="B194" s="42">
        <f>'Расчет субсидий'!H196</f>
        <v>0</v>
      </c>
      <c r="C194" s="48">
        <f>'Расчет субсидий'!B196-1</f>
        <v>0</v>
      </c>
      <c r="D194" s="48">
        <f>C194*'Расчет субсидий'!C196</f>
        <v>0</v>
      </c>
      <c r="E194" s="45">
        <v>0</v>
      </c>
      <c r="F194" s="44">
        <f t="shared" si="3"/>
        <v>0</v>
      </c>
    </row>
    <row r="195" spans="1:6" ht="15" customHeight="1">
      <c r="A195" s="28" t="s">
        <v>179</v>
      </c>
      <c r="B195" s="42">
        <f>'Расчет субсидий'!H197</f>
        <v>0</v>
      </c>
      <c r="C195" s="48">
        <f>'Расчет субсидий'!B197-1</f>
        <v>0</v>
      </c>
      <c r="D195" s="48">
        <f>C195*'Расчет субсидий'!C197</f>
        <v>0</v>
      </c>
      <c r="E195" s="45">
        <v>0</v>
      </c>
      <c r="F195" s="44">
        <f t="shared" si="3"/>
        <v>0</v>
      </c>
    </row>
    <row r="196" spans="1:6" ht="15" customHeight="1">
      <c r="A196" s="28" t="s">
        <v>180</v>
      </c>
      <c r="B196" s="42">
        <f>'Расчет субсидий'!H198</f>
        <v>0</v>
      </c>
      <c r="C196" s="48">
        <f>'Расчет субсидий'!B198-1</f>
        <v>0</v>
      </c>
      <c r="D196" s="48">
        <f>C196*'Расчет субсидий'!C198</f>
        <v>0</v>
      </c>
      <c r="E196" s="45">
        <v>0</v>
      </c>
      <c r="F196" s="44">
        <f t="shared" si="3"/>
        <v>0</v>
      </c>
    </row>
    <row r="197" spans="1:6" ht="15" customHeight="1">
      <c r="A197" s="28" t="s">
        <v>181</v>
      </c>
      <c r="B197" s="42">
        <f>'Расчет субсидий'!H199</f>
        <v>0</v>
      </c>
      <c r="C197" s="48">
        <f>'Расчет субсидий'!B199-1</f>
        <v>0</v>
      </c>
      <c r="D197" s="48">
        <f>C197*'Расчет субсидий'!C199</f>
        <v>0</v>
      </c>
      <c r="E197" s="45">
        <v>0</v>
      </c>
      <c r="F197" s="44">
        <f t="shared" si="3"/>
        <v>0</v>
      </c>
    </row>
    <row r="198" spans="1:6" ht="15" customHeight="1">
      <c r="A198" s="28" t="s">
        <v>182</v>
      </c>
      <c r="B198" s="42">
        <f>'Расчет субсидий'!H200</f>
        <v>0</v>
      </c>
      <c r="C198" s="48">
        <f>'Расчет субсидий'!B200-1</f>
        <v>0</v>
      </c>
      <c r="D198" s="48">
        <f>C198*'Расчет субсидий'!C200</f>
        <v>0</v>
      </c>
      <c r="E198" s="45">
        <v>0</v>
      </c>
      <c r="F198" s="44">
        <f t="shared" si="3"/>
        <v>0</v>
      </c>
    </row>
    <row r="199" spans="1:6" ht="15" customHeight="1">
      <c r="A199" s="28" t="s">
        <v>183</v>
      </c>
      <c r="B199" s="42">
        <f>'Расчет субсидий'!H201</f>
        <v>0</v>
      </c>
      <c r="C199" s="48">
        <f>'Расчет субсидий'!B201-1</f>
        <v>0</v>
      </c>
      <c r="D199" s="48">
        <f>C199*'Расчет субсидий'!C201</f>
        <v>0</v>
      </c>
      <c r="E199" s="45">
        <v>0</v>
      </c>
      <c r="F199" s="44">
        <f t="shared" si="3"/>
        <v>0</v>
      </c>
    </row>
    <row r="200" spans="1:6" ht="15" customHeight="1">
      <c r="A200" s="28" t="s">
        <v>184</v>
      </c>
      <c r="B200" s="42">
        <f>'Расчет субсидий'!H202</f>
        <v>0</v>
      </c>
      <c r="C200" s="48">
        <f>'Расчет субсидий'!B202-1</f>
        <v>0</v>
      </c>
      <c r="D200" s="48">
        <f>C200*'Расчет субсидий'!C202</f>
        <v>0</v>
      </c>
      <c r="E200" s="45">
        <v>0</v>
      </c>
      <c r="F200" s="44">
        <f t="shared" si="3"/>
        <v>0</v>
      </c>
    </row>
    <row r="201" spans="1:6" ht="15" customHeight="1">
      <c r="A201" s="28" t="s">
        <v>185</v>
      </c>
      <c r="B201" s="42">
        <f>'Расчет субсидий'!H203</f>
        <v>0</v>
      </c>
      <c r="C201" s="48">
        <f>'Расчет субсидий'!B203-1</f>
        <v>0</v>
      </c>
      <c r="D201" s="48">
        <f>C201*'Расчет субсидий'!C203</f>
        <v>0</v>
      </c>
      <c r="E201" s="45">
        <v>0</v>
      </c>
      <c r="F201" s="44">
        <f t="shared" si="3"/>
        <v>0</v>
      </c>
    </row>
    <row r="202" spans="1:6" ht="15" customHeight="1">
      <c r="A202" s="27" t="s">
        <v>186</v>
      </c>
      <c r="B202" s="46"/>
      <c r="C202" s="47"/>
      <c r="D202" s="47"/>
      <c r="E202" s="47"/>
      <c r="F202" s="47"/>
    </row>
    <row r="203" spans="1:6" ht="15" customHeight="1">
      <c r="A203" s="28" t="s">
        <v>187</v>
      </c>
      <c r="B203" s="42">
        <f>'Расчет субсидий'!H205</f>
        <v>0</v>
      </c>
      <c r="C203" s="48">
        <f>'Расчет субсидий'!B205-1</f>
        <v>0</v>
      </c>
      <c r="D203" s="48">
        <f>C203*'Расчет субсидий'!C205</f>
        <v>0</v>
      </c>
      <c r="E203" s="45">
        <v>0</v>
      </c>
      <c r="F203" s="44">
        <f t="shared" si="3"/>
        <v>0</v>
      </c>
    </row>
    <row r="204" spans="1:6" ht="15" customHeight="1">
      <c r="A204" s="28" t="s">
        <v>188</v>
      </c>
      <c r="B204" s="42">
        <f>'Расчет субсидий'!H206</f>
        <v>0</v>
      </c>
      <c r="C204" s="48">
        <f>'Расчет субсидий'!B206-1</f>
        <v>0</v>
      </c>
      <c r="D204" s="48">
        <f>C204*'Расчет субсидий'!C206</f>
        <v>0</v>
      </c>
      <c r="E204" s="45">
        <v>0</v>
      </c>
      <c r="F204" s="44">
        <f t="shared" si="3"/>
        <v>0</v>
      </c>
    </row>
    <row r="205" spans="1:6" ht="15" customHeight="1">
      <c r="A205" s="28" t="s">
        <v>189</v>
      </c>
      <c r="B205" s="42">
        <f>'Расчет субсидий'!H207</f>
        <v>0</v>
      </c>
      <c r="C205" s="48">
        <f>'Расчет субсидий'!B207-1</f>
        <v>0</v>
      </c>
      <c r="D205" s="48">
        <f>C205*'Расчет субсидий'!C207</f>
        <v>0</v>
      </c>
      <c r="E205" s="45">
        <v>0</v>
      </c>
      <c r="F205" s="44">
        <f t="shared" si="3"/>
        <v>0</v>
      </c>
    </row>
    <row r="206" spans="1:6" ht="15" customHeight="1">
      <c r="A206" s="28" t="s">
        <v>190</v>
      </c>
      <c r="B206" s="42">
        <f>'Расчет субсидий'!H208</f>
        <v>0</v>
      </c>
      <c r="C206" s="48">
        <f>'Расчет субсидий'!B208-1</f>
        <v>0</v>
      </c>
      <c r="D206" s="48">
        <f>C206*'Расчет субсидий'!C208</f>
        <v>0</v>
      </c>
      <c r="E206" s="45">
        <v>0</v>
      </c>
      <c r="F206" s="44">
        <f t="shared" si="3"/>
        <v>0</v>
      </c>
    </row>
    <row r="207" spans="1:6" ht="15" customHeight="1">
      <c r="A207" s="28" t="s">
        <v>191</v>
      </c>
      <c r="B207" s="42">
        <f>'Расчет субсидий'!H209</f>
        <v>0</v>
      </c>
      <c r="C207" s="48">
        <f>'Расчет субсидий'!B209-1</f>
        <v>0</v>
      </c>
      <c r="D207" s="48">
        <f>C207*'Расчет субсидий'!C209</f>
        <v>0</v>
      </c>
      <c r="E207" s="45">
        <v>0</v>
      </c>
      <c r="F207" s="44">
        <f t="shared" si="3"/>
        <v>0</v>
      </c>
    </row>
    <row r="208" spans="1:6" ht="15" customHeight="1">
      <c r="A208" s="28" t="s">
        <v>192</v>
      </c>
      <c r="B208" s="42">
        <f>'Расчет субсидий'!H210</f>
        <v>0</v>
      </c>
      <c r="C208" s="48">
        <f>'Расчет субсидий'!B210-1</f>
        <v>0</v>
      </c>
      <c r="D208" s="48">
        <f>C208*'Расчет субсидий'!C210</f>
        <v>0</v>
      </c>
      <c r="E208" s="45">
        <v>0</v>
      </c>
      <c r="F208" s="44">
        <f t="shared" si="3"/>
        <v>0</v>
      </c>
    </row>
    <row r="209" spans="1:6" ht="15" customHeight="1">
      <c r="A209" s="28" t="s">
        <v>193</v>
      </c>
      <c r="B209" s="42">
        <f>'Расчет субсидий'!H211</f>
        <v>0</v>
      </c>
      <c r="C209" s="48">
        <f>'Расчет субсидий'!B211-1</f>
        <v>0</v>
      </c>
      <c r="D209" s="48">
        <f>C209*'Расчет субсидий'!C211</f>
        <v>0</v>
      </c>
      <c r="E209" s="45">
        <v>0</v>
      </c>
      <c r="F209" s="44">
        <f t="shared" si="3"/>
        <v>0</v>
      </c>
    </row>
    <row r="210" spans="1:6" ht="15" customHeight="1">
      <c r="A210" s="28" t="s">
        <v>194</v>
      </c>
      <c r="B210" s="42">
        <f>'Расчет субсидий'!H212</f>
        <v>0</v>
      </c>
      <c r="C210" s="48">
        <f>'Расчет субсидий'!B212-1</f>
        <v>0</v>
      </c>
      <c r="D210" s="48">
        <f>C210*'Расчет субсидий'!C212</f>
        <v>0</v>
      </c>
      <c r="E210" s="45">
        <v>0</v>
      </c>
      <c r="F210" s="44">
        <f t="shared" si="3"/>
        <v>0</v>
      </c>
    </row>
    <row r="211" spans="1:6" ht="15" customHeight="1">
      <c r="A211" s="28" t="s">
        <v>195</v>
      </c>
      <c r="B211" s="42">
        <f>'Расчет субсидий'!H213</f>
        <v>0</v>
      </c>
      <c r="C211" s="48">
        <f>'Расчет субсидий'!B213-1</f>
        <v>0</v>
      </c>
      <c r="D211" s="48">
        <f>C211*'Расчет субсидий'!C213</f>
        <v>0</v>
      </c>
      <c r="E211" s="45">
        <v>0</v>
      </c>
      <c r="F211" s="44">
        <f t="shared" si="3"/>
        <v>0</v>
      </c>
    </row>
    <row r="212" spans="1:6" ht="15" customHeight="1">
      <c r="A212" s="28" t="s">
        <v>196</v>
      </c>
      <c r="B212" s="42">
        <f>'Расчет субсидий'!H214</f>
        <v>0</v>
      </c>
      <c r="C212" s="48">
        <f>'Расчет субсидий'!B214-1</f>
        <v>0</v>
      </c>
      <c r="D212" s="48">
        <f>C212*'Расчет субсидий'!C214</f>
        <v>0</v>
      </c>
      <c r="E212" s="45">
        <v>0</v>
      </c>
      <c r="F212" s="44">
        <f t="shared" si="3"/>
        <v>0</v>
      </c>
    </row>
    <row r="213" spans="1:6" ht="15" customHeight="1">
      <c r="A213" s="28" t="s">
        <v>197</v>
      </c>
      <c r="B213" s="42">
        <f>'Расчет субсидий'!H215</f>
        <v>0</v>
      </c>
      <c r="C213" s="48">
        <f>'Расчет субсидий'!B215-1</f>
        <v>0</v>
      </c>
      <c r="D213" s="48">
        <f>C213*'Расчет субсидий'!C215</f>
        <v>0</v>
      </c>
      <c r="E213" s="45">
        <v>0</v>
      </c>
      <c r="F213" s="44">
        <f t="shared" si="3"/>
        <v>0</v>
      </c>
    </row>
    <row r="214" spans="1:6" ht="15" customHeight="1">
      <c r="A214" s="28" t="s">
        <v>198</v>
      </c>
      <c r="B214" s="42">
        <f>'Расчет субсидий'!H216</f>
        <v>0</v>
      </c>
      <c r="C214" s="48">
        <f>'Расчет субсидий'!B216-1</f>
        <v>0</v>
      </c>
      <c r="D214" s="48">
        <f>C214*'Расчет субсидий'!C216</f>
        <v>0</v>
      </c>
      <c r="E214" s="45">
        <v>0</v>
      </c>
      <c r="F214" s="44">
        <f t="shared" si="3"/>
        <v>0</v>
      </c>
    </row>
    <row r="215" spans="1:6" ht="15" customHeight="1">
      <c r="A215" s="27" t="s">
        <v>199</v>
      </c>
      <c r="B215" s="46"/>
      <c r="C215" s="47"/>
      <c r="D215" s="47"/>
      <c r="E215" s="47"/>
      <c r="F215" s="47"/>
    </row>
    <row r="216" spans="1:6" ht="15" customHeight="1">
      <c r="A216" s="28" t="s">
        <v>200</v>
      </c>
      <c r="B216" s="42">
        <f>'Расчет субсидий'!H218</f>
        <v>0</v>
      </c>
      <c r="C216" s="48">
        <f>'Расчет субсидий'!B218-1</f>
        <v>0</v>
      </c>
      <c r="D216" s="48">
        <f>C216*'Расчет субсидий'!C218</f>
        <v>0</v>
      </c>
      <c r="E216" s="45">
        <v>0</v>
      </c>
      <c r="F216" s="44">
        <f t="shared" si="3"/>
        <v>0</v>
      </c>
    </row>
    <row r="217" spans="1:6" ht="15" customHeight="1">
      <c r="A217" s="28" t="s">
        <v>201</v>
      </c>
      <c r="B217" s="42">
        <f>'Расчет субсидий'!H219</f>
        <v>0</v>
      </c>
      <c r="C217" s="48">
        <f>'Расчет субсидий'!B219-1</f>
        <v>0</v>
      </c>
      <c r="D217" s="48">
        <f>C217*'Расчет субсидий'!C219</f>
        <v>0</v>
      </c>
      <c r="E217" s="45">
        <v>0</v>
      </c>
      <c r="F217" s="44">
        <f t="shared" si="3"/>
        <v>0</v>
      </c>
    </row>
    <row r="218" spans="1:6" ht="15" customHeight="1">
      <c r="A218" s="28" t="s">
        <v>202</v>
      </c>
      <c r="B218" s="42">
        <f>'Расчет субсидий'!H220</f>
        <v>0</v>
      </c>
      <c r="C218" s="48">
        <f>'Расчет субсидий'!B220-1</f>
        <v>0</v>
      </c>
      <c r="D218" s="48">
        <f>C218*'Расчет субсидий'!C220</f>
        <v>0</v>
      </c>
      <c r="E218" s="45">
        <v>0</v>
      </c>
      <c r="F218" s="44">
        <f t="shared" si="3"/>
        <v>0</v>
      </c>
    </row>
    <row r="219" spans="1:6" ht="15" customHeight="1">
      <c r="A219" s="28" t="s">
        <v>203</v>
      </c>
      <c r="B219" s="42">
        <f>'Расчет субсидий'!H221</f>
        <v>0</v>
      </c>
      <c r="C219" s="48">
        <f>'Расчет субсидий'!B221-1</f>
        <v>0</v>
      </c>
      <c r="D219" s="48">
        <f>C219*'Расчет субсидий'!C221</f>
        <v>0</v>
      </c>
      <c r="E219" s="45">
        <v>0</v>
      </c>
      <c r="F219" s="44">
        <f t="shared" si="3"/>
        <v>0</v>
      </c>
    </row>
    <row r="220" spans="1:6" ht="15" customHeight="1">
      <c r="A220" s="28" t="s">
        <v>204</v>
      </c>
      <c r="B220" s="42">
        <f>'Расчет субсидий'!H222</f>
        <v>0</v>
      </c>
      <c r="C220" s="48">
        <f>'Расчет субсидий'!B222-1</f>
        <v>0</v>
      </c>
      <c r="D220" s="48">
        <f>C220*'Расчет субсидий'!C222</f>
        <v>0</v>
      </c>
      <c r="E220" s="45">
        <v>0</v>
      </c>
      <c r="F220" s="44">
        <f t="shared" si="3"/>
        <v>0</v>
      </c>
    </row>
    <row r="221" spans="1:6" ht="15" customHeight="1">
      <c r="A221" s="28" t="s">
        <v>205</v>
      </c>
      <c r="B221" s="42">
        <f>'Расчет субсидий'!H223</f>
        <v>0</v>
      </c>
      <c r="C221" s="48">
        <f>'Расчет субсидий'!B223-1</f>
        <v>0</v>
      </c>
      <c r="D221" s="48">
        <f>C221*'Расчет субсидий'!C223</f>
        <v>0</v>
      </c>
      <c r="E221" s="45">
        <v>0</v>
      </c>
      <c r="F221" s="44">
        <f t="shared" si="3"/>
        <v>0</v>
      </c>
    </row>
    <row r="222" spans="1:6" ht="15" customHeight="1">
      <c r="A222" s="28" t="s">
        <v>206</v>
      </c>
      <c r="B222" s="42">
        <f>'Расчет субсидий'!H224</f>
        <v>0</v>
      </c>
      <c r="C222" s="48">
        <f>'Расчет субсидий'!B224-1</f>
        <v>0</v>
      </c>
      <c r="D222" s="48">
        <f>C222*'Расчет субсидий'!C224</f>
        <v>0</v>
      </c>
      <c r="E222" s="45">
        <v>0</v>
      </c>
      <c r="F222" s="44">
        <f t="shared" si="3"/>
        <v>0</v>
      </c>
    </row>
    <row r="223" spans="1:6" ht="15" customHeight="1">
      <c r="A223" s="28" t="s">
        <v>207</v>
      </c>
      <c r="B223" s="42">
        <f>'Расчет субсидий'!H225</f>
        <v>0</v>
      </c>
      <c r="C223" s="48">
        <f>'Расчет субсидий'!B225-1</f>
        <v>0</v>
      </c>
      <c r="D223" s="48">
        <f>C223*'Расчет субсидий'!C225</f>
        <v>0</v>
      </c>
      <c r="E223" s="45">
        <v>0</v>
      </c>
      <c r="F223" s="44">
        <f t="shared" si="3"/>
        <v>0</v>
      </c>
    </row>
    <row r="224" spans="1:6" ht="15" customHeight="1">
      <c r="A224" s="28" t="s">
        <v>208</v>
      </c>
      <c r="B224" s="42">
        <f>'Расчет субсидий'!H226</f>
        <v>0</v>
      </c>
      <c r="C224" s="48">
        <f>'Расчет субсидий'!B226-1</f>
        <v>0</v>
      </c>
      <c r="D224" s="48">
        <f>C224*'Расчет субсидий'!C226</f>
        <v>0</v>
      </c>
      <c r="E224" s="45">
        <v>0</v>
      </c>
      <c r="F224" s="44">
        <f t="shared" si="3"/>
        <v>0</v>
      </c>
    </row>
    <row r="225" spans="1:6" ht="15" customHeight="1">
      <c r="A225" s="28" t="s">
        <v>209</v>
      </c>
      <c r="B225" s="42">
        <f>'Расчет субсидий'!H227</f>
        <v>0</v>
      </c>
      <c r="C225" s="48">
        <f>'Расчет субсидий'!B227-1</f>
        <v>0</v>
      </c>
      <c r="D225" s="48">
        <f>C225*'Расчет субсидий'!C227</f>
        <v>0</v>
      </c>
      <c r="E225" s="45">
        <v>0</v>
      </c>
      <c r="F225" s="44">
        <f t="shared" si="3"/>
        <v>0</v>
      </c>
    </row>
    <row r="226" spans="1:6" ht="15" customHeight="1">
      <c r="A226" s="28" t="s">
        <v>210</v>
      </c>
      <c r="B226" s="42">
        <f>'Расчет субсидий'!H228</f>
        <v>0</v>
      </c>
      <c r="C226" s="48">
        <f>'Расчет субсидий'!B228-1</f>
        <v>0</v>
      </c>
      <c r="D226" s="48">
        <f>C226*'Расчет субсидий'!C228</f>
        <v>0</v>
      </c>
      <c r="E226" s="45">
        <v>0</v>
      </c>
      <c r="F226" s="44">
        <f t="shared" si="3"/>
        <v>0</v>
      </c>
    </row>
    <row r="227" spans="1:6" ht="15" customHeight="1">
      <c r="A227" s="28" t="s">
        <v>211</v>
      </c>
      <c r="B227" s="42">
        <f>'Расчет субсидий'!H229</f>
        <v>0</v>
      </c>
      <c r="C227" s="48">
        <f>'Расчет субсидий'!B229-1</f>
        <v>0</v>
      </c>
      <c r="D227" s="48">
        <f>C227*'Расчет субсидий'!C229</f>
        <v>0</v>
      </c>
      <c r="E227" s="45">
        <v>0</v>
      </c>
      <c r="F227" s="44">
        <f t="shared" si="3"/>
        <v>0</v>
      </c>
    </row>
    <row r="228" spans="1:6" ht="15" customHeight="1">
      <c r="A228" s="28" t="s">
        <v>212</v>
      </c>
      <c r="B228" s="42">
        <f>'Расчет субсидий'!H230</f>
        <v>0</v>
      </c>
      <c r="C228" s="48">
        <f>'Расчет субсидий'!B230-1</f>
        <v>0</v>
      </c>
      <c r="D228" s="48">
        <f>C228*'Расчет субсидий'!C230</f>
        <v>0</v>
      </c>
      <c r="E228" s="45">
        <v>0</v>
      </c>
      <c r="F228" s="44">
        <f t="shared" si="3"/>
        <v>0</v>
      </c>
    </row>
    <row r="229" spans="1:6" ht="15" customHeight="1">
      <c r="A229" s="27" t="s">
        <v>213</v>
      </c>
      <c r="B229" s="46"/>
      <c r="C229" s="47"/>
      <c r="D229" s="47"/>
      <c r="E229" s="47"/>
      <c r="F229" s="47"/>
    </row>
    <row r="230" spans="1:6" ht="15" customHeight="1">
      <c r="A230" s="28" t="s">
        <v>214</v>
      </c>
      <c r="B230" s="42">
        <f>'Расчет субсидий'!H232</f>
        <v>0</v>
      </c>
      <c r="C230" s="48">
        <f>'Расчет субсидий'!B232-1</f>
        <v>0</v>
      </c>
      <c r="D230" s="48">
        <f>C230*'Расчет субсидий'!C232</f>
        <v>0</v>
      </c>
      <c r="E230" s="45">
        <v>0</v>
      </c>
      <c r="F230" s="44">
        <f t="shared" si="3"/>
        <v>0</v>
      </c>
    </row>
    <row r="231" spans="1:6" ht="15" customHeight="1">
      <c r="A231" s="28" t="s">
        <v>143</v>
      </c>
      <c r="B231" s="42">
        <f>'Расчет субсидий'!H233</f>
        <v>0</v>
      </c>
      <c r="C231" s="48">
        <f>'Расчет субсидий'!B233-1</f>
        <v>0</v>
      </c>
      <c r="D231" s="48">
        <f>C231*'Расчет субсидий'!C233</f>
        <v>0</v>
      </c>
      <c r="E231" s="45">
        <v>0</v>
      </c>
      <c r="F231" s="44">
        <f t="shared" si="3"/>
        <v>0</v>
      </c>
    </row>
    <row r="232" spans="1:6" ht="15" customHeight="1">
      <c r="A232" s="28" t="s">
        <v>215</v>
      </c>
      <c r="B232" s="42">
        <f>'Расчет субсидий'!H234</f>
        <v>0</v>
      </c>
      <c r="C232" s="48">
        <f>'Расчет субсидий'!B234-1</f>
        <v>0</v>
      </c>
      <c r="D232" s="48">
        <f>C232*'Расчет субсидий'!C234</f>
        <v>0</v>
      </c>
      <c r="E232" s="45">
        <v>0</v>
      </c>
      <c r="F232" s="44">
        <f t="shared" si="3"/>
        <v>0</v>
      </c>
    </row>
    <row r="233" spans="1:6" ht="15" customHeight="1">
      <c r="A233" s="28" t="s">
        <v>216</v>
      </c>
      <c r="B233" s="42">
        <f>'Расчет субсидий'!H235</f>
        <v>0</v>
      </c>
      <c r="C233" s="48">
        <f>'Расчет субсидий'!B235-1</f>
        <v>0</v>
      </c>
      <c r="D233" s="48">
        <f>C233*'Расчет субсидий'!C235</f>
        <v>0</v>
      </c>
      <c r="E233" s="45">
        <v>0</v>
      </c>
      <c r="F233" s="44">
        <f t="shared" si="3"/>
        <v>0</v>
      </c>
    </row>
    <row r="234" spans="1:6" ht="15" customHeight="1">
      <c r="A234" s="28" t="s">
        <v>217</v>
      </c>
      <c r="B234" s="42">
        <f>'Расчет субсидий'!H236</f>
        <v>0</v>
      </c>
      <c r="C234" s="48">
        <f>'Расчет субсидий'!B236-1</f>
        <v>0</v>
      </c>
      <c r="D234" s="48">
        <f>C234*'Расчет субсидий'!C236</f>
        <v>0</v>
      </c>
      <c r="E234" s="45">
        <v>0</v>
      </c>
      <c r="F234" s="44">
        <f t="shared" si="3"/>
        <v>0</v>
      </c>
    </row>
    <row r="235" spans="1:6" ht="15" customHeight="1">
      <c r="A235" s="28" t="s">
        <v>218</v>
      </c>
      <c r="B235" s="42">
        <f>'Расчет субсидий'!H237</f>
        <v>0</v>
      </c>
      <c r="C235" s="48">
        <f>'Расчет субсидий'!B237-1</f>
        <v>0</v>
      </c>
      <c r="D235" s="48">
        <f>C235*'Расчет субсидий'!C237</f>
        <v>0</v>
      </c>
      <c r="E235" s="45">
        <v>0</v>
      </c>
      <c r="F235" s="44">
        <f t="shared" si="3"/>
        <v>0</v>
      </c>
    </row>
    <row r="236" spans="1:6" ht="15" customHeight="1">
      <c r="A236" s="28" t="s">
        <v>219</v>
      </c>
      <c r="B236" s="42">
        <f>'Расчет субсидий'!H238</f>
        <v>0</v>
      </c>
      <c r="C236" s="48">
        <f>'Расчет субсидий'!B238-1</f>
        <v>0</v>
      </c>
      <c r="D236" s="48">
        <f>C236*'Расчет субсидий'!C238</f>
        <v>0</v>
      </c>
      <c r="E236" s="45">
        <v>0</v>
      </c>
      <c r="F236" s="44">
        <f t="shared" si="3"/>
        <v>0</v>
      </c>
    </row>
    <row r="237" spans="1:6" ht="15" customHeight="1">
      <c r="A237" s="28" t="s">
        <v>220</v>
      </c>
      <c r="B237" s="42">
        <f>'Расчет субсидий'!H239</f>
        <v>0</v>
      </c>
      <c r="C237" s="48">
        <f>'Расчет субсидий'!B239-1</f>
        <v>0</v>
      </c>
      <c r="D237" s="48">
        <f>C237*'Расчет субсидий'!C239</f>
        <v>0</v>
      </c>
      <c r="E237" s="45">
        <v>0</v>
      </c>
      <c r="F237" s="44">
        <f t="shared" si="3"/>
        <v>0</v>
      </c>
    </row>
    <row r="238" spans="1:6" ht="15" customHeight="1">
      <c r="A238" s="28" t="s">
        <v>221</v>
      </c>
      <c r="B238" s="42">
        <f>'Расчет субсидий'!H240</f>
        <v>0</v>
      </c>
      <c r="C238" s="48">
        <f>'Расчет субсидий'!B240-1</f>
        <v>0</v>
      </c>
      <c r="D238" s="48">
        <f>C238*'Расчет субсидий'!C240</f>
        <v>0</v>
      </c>
      <c r="E238" s="45">
        <v>0</v>
      </c>
      <c r="F238" s="44">
        <f t="shared" si="3"/>
        <v>0</v>
      </c>
    </row>
    <row r="239" spans="1:6" ht="15" customHeight="1">
      <c r="A239" s="27" t="s">
        <v>222</v>
      </c>
      <c r="B239" s="46"/>
      <c r="C239" s="47"/>
      <c r="D239" s="47"/>
      <c r="E239" s="47"/>
      <c r="F239" s="47"/>
    </row>
    <row r="240" spans="1:6" ht="15" customHeight="1">
      <c r="A240" s="28" t="s">
        <v>223</v>
      </c>
      <c r="B240" s="42">
        <f>'Расчет субсидий'!H242</f>
        <v>0</v>
      </c>
      <c r="C240" s="48">
        <f>'Расчет субсидий'!B242-1</f>
        <v>0</v>
      </c>
      <c r="D240" s="48">
        <f>C240*'Расчет субсидий'!C242</f>
        <v>0</v>
      </c>
      <c r="E240" s="45">
        <v>0</v>
      </c>
      <c r="F240" s="44">
        <f t="shared" si="3"/>
        <v>0</v>
      </c>
    </row>
    <row r="241" spans="1:6" ht="15" customHeight="1">
      <c r="A241" s="28" t="s">
        <v>224</v>
      </c>
      <c r="B241" s="42">
        <f>'Расчет субсидий'!H243</f>
        <v>0</v>
      </c>
      <c r="C241" s="48">
        <f>'Расчет субсидий'!B243-1</f>
        <v>0</v>
      </c>
      <c r="D241" s="48">
        <f>C241*'Расчет субсидий'!C243</f>
        <v>0</v>
      </c>
      <c r="E241" s="45">
        <v>0</v>
      </c>
      <c r="F241" s="44">
        <f t="shared" si="3"/>
        <v>0</v>
      </c>
    </row>
    <row r="242" spans="1:6" ht="15" customHeight="1">
      <c r="A242" s="28" t="s">
        <v>225</v>
      </c>
      <c r="B242" s="42">
        <f>'Расчет субсидий'!H244</f>
        <v>0</v>
      </c>
      <c r="C242" s="48">
        <f>'Расчет субсидий'!B244-1</f>
        <v>0</v>
      </c>
      <c r="D242" s="48">
        <f>C242*'Расчет субсидий'!C244</f>
        <v>0</v>
      </c>
      <c r="E242" s="45">
        <v>0</v>
      </c>
      <c r="F242" s="44">
        <f t="shared" si="3"/>
        <v>0</v>
      </c>
    </row>
    <row r="243" spans="1:6" ht="15" customHeight="1">
      <c r="A243" s="28" t="s">
        <v>226</v>
      </c>
      <c r="B243" s="42">
        <f>'Расчет субсидий'!H245</f>
        <v>0</v>
      </c>
      <c r="C243" s="48">
        <f>'Расчет субсидий'!B245-1</f>
        <v>0</v>
      </c>
      <c r="D243" s="48">
        <f>C243*'Расчет субсидий'!C245</f>
        <v>0</v>
      </c>
      <c r="E243" s="45">
        <v>0</v>
      </c>
      <c r="F243" s="44">
        <f t="shared" si="3"/>
        <v>0</v>
      </c>
    </row>
    <row r="244" spans="1:6" ht="15" customHeight="1">
      <c r="A244" s="28" t="s">
        <v>227</v>
      </c>
      <c r="B244" s="42">
        <f>'Расчет субсидий'!H246</f>
        <v>0</v>
      </c>
      <c r="C244" s="48">
        <f>'Расчет субсидий'!B246-1</f>
        <v>0</v>
      </c>
      <c r="D244" s="48">
        <f>C244*'Расчет субсидий'!C246</f>
        <v>0</v>
      </c>
      <c r="E244" s="45">
        <v>0</v>
      </c>
      <c r="F244" s="44">
        <f t="shared" si="3"/>
        <v>0</v>
      </c>
    </row>
    <row r="245" spans="1:6" ht="15" customHeight="1">
      <c r="A245" s="28" t="s">
        <v>228</v>
      </c>
      <c r="B245" s="42">
        <f>'Расчет субсидий'!H247</f>
        <v>0</v>
      </c>
      <c r="C245" s="48">
        <f>'Расчет субсидий'!B247-1</f>
        <v>0</v>
      </c>
      <c r="D245" s="48">
        <f>C245*'Расчет субсидий'!C247</f>
        <v>0</v>
      </c>
      <c r="E245" s="45">
        <v>0</v>
      </c>
      <c r="F245" s="44">
        <f t="shared" si="3"/>
        <v>0</v>
      </c>
    </row>
    <row r="246" spans="1:6" ht="15" customHeight="1">
      <c r="A246" s="28" t="s">
        <v>229</v>
      </c>
      <c r="B246" s="42">
        <f>'Расчет субсидий'!H248</f>
        <v>0</v>
      </c>
      <c r="C246" s="48">
        <f>'Расчет субсидий'!B248-1</f>
        <v>0</v>
      </c>
      <c r="D246" s="48">
        <f>C246*'Расчет субсидий'!C248</f>
        <v>0</v>
      </c>
      <c r="E246" s="45">
        <v>0</v>
      </c>
      <c r="F246" s="44">
        <f t="shared" si="3"/>
        <v>0</v>
      </c>
    </row>
    <row r="247" spans="1:6" ht="15" customHeight="1">
      <c r="A247" s="28" t="s">
        <v>230</v>
      </c>
      <c r="B247" s="42">
        <f>'Расчет субсидий'!H249</f>
        <v>0</v>
      </c>
      <c r="C247" s="48">
        <f>'Расчет субсидий'!B249-1</f>
        <v>0</v>
      </c>
      <c r="D247" s="48">
        <f>C247*'Расчет субсидий'!C249</f>
        <v>0</v>
      </c>
      <c r="E247" s="45">
        <v>0</v>
      </c>
      <c r="F247" s="44">
        <f t="shared" si="3"/>
        <v>0</v>
      </c>
    </row>
    <row r="248" spans="1:6" ht="15" customHeight="1">
      <c r="A248" s="27" t="s">
        <v>231</v>
      </c>
      <c r="B248" s="46"/>
      <c r="C248" s="47"/>
      <c r="D248" s="47"/>
      <c r="E248" s="47"/>
      <c r="F248" s="47"/>
    </row>
    <row r="249" spans="1:6" ht="15" customHeight="1">
      <c r="A249" s="28" t="s">
        <v>232</v>
      </c>
      <c r="B249" s="42">
        <f>'Расчет субсидий'!H251</f>
        <v>0</v>
      </c>
      <c r="C249" s="48">
        <f>'Расчет субсидий'!B251-1</f>
        <v>0</v>
      </c>
      <c r="D249" s="48">
        <f>C249*'Расчет субсидий'!C251</f>
        <v>0</v>
      </c>
      <c r="E249" s="45">
        <v>0</v>
      </c>
      <c r="F249" s="44">
        <f t="shared" ref="F249:F312" si="4">D249</f>
        <v>0</v>
      </c>
    </row>
    <row r="250" spans="1:6" ht="15" customHeight="1">
      <c r="A250" s="28" t="s">
        <v>233</v>
      </c>
      <c r="B250" s="42">
        <f>'Расчет субсидий'!H252</f>
        <v>0</v>
      </c>
      <c r="C250" s="48">
        <f>'Расчет субсидий'!B252-1</f>
        <v>0</v>
      </c>
      <c r="D250" s="48">
        <f>C250*'Расчет субсидий'!C252</f>
        <v>0</v>
      </c>
      <c r="E250" s="45">
        <v>0</v>
      </c>
      <c r="F250" s="44">
        <f t="shared" si="4"/>
        <v>0</v>
      </c>
    </row>
    <row r="251" spans="1:6" ht="15" customHeight="1">
      <c r="A251" s="28" t="s">
        <v>234</v>
      </c>
      <c r="B251" s="42">
        <f>'Расчет субсидий'!H253</f>
        <v>0</v>
      </c>
      <c r="C251" s="48">
        <f>'Расчет субсидий'!B253-1</f>
        <v>0</v>
      </c>
      <c r="D251" s="48">
        <f>C251*'Расчет субсидий'!C253</f>
        <v>0</v>
      </c>
      <c r="E251" s="45">
        <v>0</v>
      </c>
      <c r="F251" s="44">
        <f t="shared" si="4"/>
        <v>0</v>
      </c>
    </row>
    <row r="252" spans="1:6" ht="15" customHeight="1">
      <c r="A252" s="28" t="s">
        <v>235</v>
      </c>
      <c r="B252" s="42">
        <f>'Расчет субсидий'!H254</f>
        <v>0</v>
      </c>
      <c r="C252" s="48">
        <f>'Расчет субсидий'!B254-1</f>
        <v>0</v>
      </c>
      <c r="D252" s="48">
        <f>C252*'Расчет субсидий'!C254</f>
        <v>0</v>
      </c>
      <c r="E252" s="45">
        <v>0</v>
      </c>
      <c r="F252" s="44">
        <f t="shared" si="4"/>
        <v>0</v>
      </c>
    </row>
    <row r="253" spans="1:6" ht="15" customHeight="1">
      <c r="A253" s="28" t="s">
        <v>236</v>
      </c>
      <c r="B253" s="42">
        <f>'Расчет субсидий'!H255</f>
        <v>0</v>
      </c>
      <c r="C253" s="48">
        <f>'Расчет субсидий'!B255-1</f>
        <v>0</v>
      </c>
      <c r="D253" s="48">
        <f>C253*'Расчет субсидий'!C255</f>
        <v>0</v>
      </c>
      <c r="E253" s="45">
        <v>0</v>
      </c>
      <c r="F253" s="44">
        <f t="shared" si="4"/>
        <v>0</v>
      </c>
    </row>
    <row r="254" spans="1:6" ht="15" customHeight="1">
      <c r="A254" s="28" t="s">
        <v>237</v>
      </c>
      <c r="B254" s="42">
        <f>'Расчет субсидий'!H256</f>
        <v>0</v>
      </c>
      <c r="C254" s="48">
        <f>'Расчет субсидий'!B256-1</f>
        <v>0</v>
      </c>
      <c r="D254" s="48">
        <f>C254*'Расчет субсидий'!C256</f>
        <v>0</v>
      </c>
      <c r="E254" s="45">
        <v>0</v>
      </c>
      <c r="F254" s="44">
        <f t="shared" si="4"/>
        <v>0</v>
      </c>
    </row>
    <row r="255" spans="1:6" ht="15" customHeight="1">
      <c r="A255" s="28" t="s">
        <v>238</v>
      </c>
      <c r="B255" s="42">
        <f>'Расчет субсидий'!H257</f>
        <v>0</v>
      </c>
      <c r="C255" s="48">
        <f>'Расчет субсидий'!B257-1</f>
        <v>0</v>
      </c>
      <c r="D255" s="48">
        <f>C255*'Расчет субсидий'!C257</f>
        <v>0</v>
      </c>
      <c r="E255" s="45">
        <v>0</v>
      </c>
      <c r="F255" s="44">
        <f t="shared" si="4"/>
        <v>0</v>
      </c>
    </row>
    <row r="256" spans="1:6" ht="15" customHeight="1">
      <c r="A256" s="28" t="s">
        <v>239</v>
      </c>
      <c r="B256" s="42">
        <f>'Расчет субсидий'!H258</f>
        <v>0</v>
      </c>
      <c r="C256" s="48">
        <f>'Расчет субсидий'!B258-1</f>
        <v>0</v>
      </c>
      <c r="D256" s="48">
        <f>C256*'Расчет субсидий'!C258</f>
        <v>0</v>
      </c>
      <c r="E256" s="45">
        <v>0</v>
      </c>
      <c r="F256" s="44">
        <f t="shared" si="4"/>
        <v>0</v>
      </c>
    </row>
    <row r="257" spans="1:6" ht="15" customHeight="1">
      <c r="A257" s="28" t="s">
        <v>240</v>
      </c>
      <c r="B257" s="42">
        <f>'Расчет субсидий'!H259</f>
        <v>0</v>
      </c>
      <c r="C257" s="48">
        <f>'Расчет субсидий'!B259-1</f>
        <v>0</v>
      </c>
      <c r="D257" s="48">
        <f>C257*'Расчет субсидий'!C259</f>
        <v>0</v>
      </c>
      <c r="E257" s="45">
        <v>0</v>
      </c>
      <c r="F257" s="44">
        <f t="shared" si="4"/>
        <v>0</v>
      </c>
    </row>
    <row r="258" spans="1:6" ht="15" customHeight="1">
      <c r="A258" s="28" t="s">
        <v>241</v>
      </c>
      <c r="B258" s="42">
        <f>'Расчет субсидий'!H260</f>
        <v>0</v>
      </c>
      <c r="C258" s="48">
        <f>'Расчет субсидий'!B260-1</f>
        <v>0</v>
      </c>
      <c r="D258" s="48">
        <f>C258*'Расчет субсидий'!C260</f>
        <v>0</v>
      </c>
      <c r="E258" s="45">
        <v>0</v>
      </c>
      <c r="F258" s="44">
        <f t="shared" si="4"/>
        <v>0</v>
      </c>
    </row>
    <row r="259" spans="1:6" ht="15" customHeight="1">
      <c r="A259" s="28" t="s">
        <v>242</v>
      </c>
      <c r="B259" s="42">
        <f>'Расчет субсидий'!H261</f>
        <v>0</v>
      </c>
      <c r="C259" s="48">
        <f>'Расчет субсидий'!B261-1</f>
        <v>0</v>
      </c>
      <c r="D259" s="48">
        <f>C259*'Расчет субсидий'!C261</f>
        <v>0</v>
      </c>
      <c r="E259" s="45">
        <v>0</v>
      </c>
      <c r="F259" s="44">
        <f t="shared" si="4"/>
        <v>0</v>
      </c>
    </row>
    <row r="260" spans="1:6" ht="15" customHeight="1">
      <c r="A260" s="28" t="s">
        <v>243</v>
      </c>
      <c r="B260" s="42">
        <f>'Расчет субсидий'!H262</f>
        <v>0</v>
      </c>
      <c r="C260" s="48">
        <f>'Расчет субсидий'!B262-1</f>
        <v>0</v>
      </c>
      <c r="D260" s="48">
        <f>C260*'Расчет субсидий'!C262</f>
        <v>0</v>
      </c>
      <c r="E260" s="45">
        <v>0</v>
      </c>
      <c r="F260" s="44">
        <f t="shared" si="4"/>
        <v>0</v>
      </c>
    </row>
    <row r="261" spans="1:6" ht="15" customHeight="1">
      <c r="A261" s="28" t="s">
        <v>244</v>
      </c>
      <c r="B261" s="42">
        <f>'Расчет субсидий'!H263</f>
        <v>0</v>
      </c>
      <c r="C261" s="48">
        <f>'Расчет субсидий'!B263-1</f>
        <v>0</v>
      </c>
      <c r="D261" s="48">
        <f>C261*'Расчет субсидий'!C263</f>
        <v>0</v>
      </c>
      <c r="E261" s="45">
        <v>0</v>
      </c>
      <c r="F261" s="44">
        <f t="shared" si="4"/>
        <v>0</v>
      </c>
    </row>
    <row r="262" spans="1:6" ht="15" customHeight="1">
      <c r="A262" s="28" t="s">
        <v>245</v>
      </c>
      <c r="B262" s="42">
        <f>'Расчет субсидий'!H264</f>
        <v>0</v>
      </c>
      <c r="C262" s="48">
        <f>'Расчет субсидий'!B264-1</f>
        <v>0</v>
      </c>
      <c r="D262" s="48">
        <f>C262*'Расчет субсидий'!C264</f>
        <v>0</v>
      </c>
      <c r="E262" s="45">
        <v>0</v>
      </c>
      <c r="F262" s="44">
        <f t="shared" si="4"/>
        <v>0</v>
      </c>
    </row>
    <row r="263" spans="1:6" ht="15" customHeight="1">
      <c r="A263" s="28" t="s">
        <v>246</v>
      </c>
      <c r="B263" s="42">
        <f>'Расчет субсидий'!H265</f>
        <v>0</v>
      </c>
      <c r="C263" s="48">
        <f>'Расчет субсидий'!B265-1</f>
        <v>0</v>
      </c>
      <c r="D263" s="48">
        <f>C263*'Расчет субсидий'!C265</f>
        <v>0</v>
      </c>
      <c r="E263" s="45">
        <v>0</v>
      </c>
      <c r="F263" s="44">
        <f t="shared" si="4"/>
        <v>0</v>
      </c>
    </row>
    <row r="264" spans="1:6" ht="15" customHeight="1">
      <c r="A264" s="27" t="s">
        <v>247</v>
      </c>
      <c r="B264" s="46"/>
      <c r="C264" s="47"/>
      <c r="D264" s="47"/>
      <c r="E264" s="47"/>
      <c r="F264" s="47"/>
    </row>
    <row r="265" spans="1:6" ht="15" customHeight="1">
      <c r="A265" s="28" t="s">
        <v>248</v>
      </c>
      <c r="B265" s="42">
        <f>'Расчет субсидий'!H267</f>
        <v>0</v>
      </c>
      <c r="C265" s="48">
        <f>'Расчет субсидий'!B267-1</f>
        <v>0</v>
      </c>
      <c r="D265" s="48">
        <f>C265*'Расчет субсидий'!C267</f>
        <v>0</v>
      </c>
      <c r="E265" s="45">
        <v>0</v>
      </c>
      <c r="F265" s="44">
        <f t="shared" si="4"/>
        <v>0</v>
      </c>
    </row>
    <row r="266" spans="1:6" ht="15" customHeight="1">
      <c r="A266" s="28" t="s">
        <v>249</v>
      </c>
      <c r="B266" s="42">
        <f>'Расчет субсидий'!H268</f>
        <v>0</v>
      </c>
      <c r="C266" s="48">
        <f>'Расчет субсидий'!B268-1</f>
        <v>0</v>
      </c>
      <c r="D266" s="48">
        <f>C266*'Расчет субсидий'!C268</f>
        <v>0</v>
      </c>
      <c r="E266" s="45">
        <v>0</v>
      </c>
      <c r="F266" s="44">
        <f t="shared" si="4"/>
        <v>0</v>
      </c>
    </row>
    <row r="267" spans="1:6" ht="15" customHeight="1">
      <c r="A267" s="28" t="s">
        <v>250</v>
      </c>
      <c r="B267" s="42">
        <f>'Расчет субсидий'!H269</f>
        <v>0</v>
      </c>
      <c r="C267" s="48">
        <f>'Расчет субсидий'!B269-1</f>
        <v>0</v>
      </c>
      <c r="D267" s="48">
        <f>C267*'Расчет субсидий'!C269</f>
        <v>0</v>
      </c>
      <c r="E267" s="45">
        <v>0</v>
      </c>
      <c r="F267" s="44">
        <f t="shared" si="4"/>
        <v>0</v>
      </c>
    </row>
    <row r="268" spans="1:6" ht="15" customHeight="1">
      <c r="A268" s="28" t="s">
        <v>251</v>
      </c>
      <c r="B268" s="42">
        <f>'Расчет субсидий'!H270</f>
        <v>0</v>
      </c>
      <c r="C268" s="48">
        <f>'Расчет субсидий'!B270-1</f>
        <v>0</v>
      </c>
      <c r="D268" s="48">
        <f>C268*'Расчет субсидий'!C270</f>
        <v>0</v>
      </c>
      <c r="E268" s="45">
        <v>0</v>
      </c>
      <c r="F268" s="44">
        <f t="shared" si="4"/>
        <v>0</v>
      </c>
    </row>
    <row r="269" spans="1:6" ht="15" customHeight="1">
      <c r="A269" s="28" t="s">
        <v>252</v>
      </c>
      <c r="B269" s="42">
        <f>'Расчет субсидий'!H271</f>
        <v>0</v>
      </c>
      <c r="C269" s="48">
        <f>'Расчет субсидий'!B271-1</f>
        <v>0</v>
      </c>
      <c r="D269" s="48">
        <f>C269*'Расчет субсидий'!C271</f>
        <v>0</v>
      </c>
      <c r="E269" s="45">
        <v>0</v>
      </c>
      <c r="F269" s="44">
        <f t="shared" si="4"/>
        <v>0</v>
      </c>
    </row>
    <row r="270" spans="1:6" ht="15" customHeight="1">
      <c r="A270" s="28" t="s">
        <v>253</v>
      </c>
      <c r="B270" s="42">
        <f>'Расчет субсидий'!H272</f>
        <v>0</v>
      </c>
      <c r="C270" s="48">
        <f>'Расчет субсидий'!B272-1</f>
        <v>0</v>
      </c>
      <c r="D270" s="48">
        <f>C270*'Расчет субсидий'!C272</f>
        <v>0</v>
      </c>
      <c r="E270" s="45">
        <v>0</v>
      </c>
      <c r="F270" s="44">
        <f t="shared" si="4"/>
        <v>0</v>
      </c>
    </row>
    <row r="271" spans="1:6" ht="15" customHeight="1">
      <c r="A271" s="28" t="s">
        <v>254</v>
      </c>
      <c r="B271" s="42">
        <f>'Расчет субсидий'!H273</f>
        <v>0</v>
      </c>
      <c r="C271" s="48">
        <f>'Расчет субсидий'!B273-1</f>
        <v>0</v>
      </c>
      <c r="D271" s="48">
        <f>C271*'Расчет субсидий'!C273</f>
        <v>0</v>
      </c>
      <c r="E271" s="45">
        <v>0</v>
      </c>
      <c r="F271" s="44">
        <f t="shared" si="4"/>
        <v>0</v>
      </c>
    </row>
    <row r="272" spans="1:6" ht="15" customHeight="1">
      <c r="A272" s="27" t="s">
        <v>255</v>
      </c>
      <c r="B272" s="46"/>
      <c r="C272" s="47"/>
      <c r="D272" s="47"/>
      <c r="E272" s="47"/>
      <c r="F272" s="47"/>
    </row>
    <row r="273" spans="1:6" ht="15" customHeight="1">
      <c r="A273" s="28" t="s">
        <v>256</v>
      </c>
      <c r="B273" s="42">
        <f>'Расчет субсидий'!H275</f>
        <v>0</v>
      </c>
      <c r="C273" s="48">
        <f>'Расчет субсидий'!B275-1</f>
        <v>0</v>
      </c>
      <c r="D273" s="48">
        <f>C273*'Расчет субсидий'!C275</f>
        <v>0</v>
      </c>
      <c r="E273" s="45">
        <v>0</v>
      </c>
      <c r="F273" s="44">
        <f t="shared" si="4"/>
        <v>0</v>
      </c>
    </row>
    <row r="274" spans="1:6" ht="15" customHeight="1">
      <c r="A274" s="28" t="s">
        <v>257</v>
      </c>
      <c r="B274" s="42">
        <f>'Расчет субсидий'!H276</f>
        <v>0</v>
      </c>
      <c r="C274" s="48">
        <f>'Расчет субсидий'!B276-1</f>
        <v>0</v>
      </c>
      <c r="D274" s="48">
        <f>C274*'Расчет субсидий'!C276</f>
        <v>0</v>
      </c>
      <c r="E274" s="45">
        <v>0</v>
      </c>
      <c r="F274" s="44">
        <f t="shared" si="4"/>
        <v>0</v>
      </c>
    </row>
    <row r="275" spans="1:6" ht="15" customHeight="1">
      <c r="A275" s="28" t="s">
        <v>258</v>
      </c>
      <c r="B275" s="42">
        <f>'Расчет субсидий'!H277</f>
        <v>0</v>
      </c>
      <c r="C275" s="48">
        <f>'Расчет субсидий'!B277-1</f>
        <v>0</v>
      </c>
      <c r="D275" s="48">
        <f>C275*'Расчет субсидий'!C277</f>
        <v>0</v>
      </c>
      <c r="E275" s="45">
        <v>0</v>
      </c>
      <c r="F275" s="44">
        <f t="shared" si="4"/>
        <v>0</v>
      </c>
    </row>
    <row r="276" spans="1:6" ht="15" customHeight="1">
      <c r="A276" s="28" t="s">
        <v>259</v>
      </c>
      <c r="B276" s="42">
        <f>'Расчет субсидий'!H278</f>
        <v>0</v>
      </c>
      <c r="C276" s="48">
        <f>'Расчет субсидий'!B278-1</f>
        <v>0</v>
      </c>
      <c r="D276" s="48">
        <f>C276*'Расчет субсидий'!C278</f>
        <v>0</v>
      </c>
      <c r="E276" s="45">
        <v>0</v>
      </c>
      <c r="F276" s="44">
        <f t="shared" si="4"/>
        <v>0</v>
      </c>
    </row>
    <row r="277" spans="1:6" ht="15" customHeight="1">
      <c r="A277" s="28" t="s">
        <v>260</v>
      </c>
      <c r="B277" s="42">
        <f>'Расчет субсидий'!H279</f>
        <v>0</v>
      </c>
      <c r="C277" s="48">
        <f>'Расчет субсидий'!B279-1</f>
        <v>0</v>
      </c>
      <c r="D277" s="48">
        <f>C277*'Расчет субсидий'!C279</f>
        <v>0</v>
      </c>
      <c r="E277" s="45">
        <v>0</v>
      </c>
      <c r="F277" s="44">
        <f t="shared" si="4"/>
        <v>0</v>
      </c>
    </row>
    <row r="278" spans="1:6" ht="15" customHeight="1">
      <c r="A278" s="28" t="s">
        <v>261</v>
      </c>
      <c r="B278" s="42">
        <f>'Расчет субсидий'!H280</f>
        <v>0</v>
      </c>
      <c r="C278" s="48">
        <f>'Расчет субсидий'!B280-1</f>
        <v>0</v>
      </c>
      <c r="D278" s="48">
        <f>C278*'Расчет субсидий'!C280</f>
        <v>0</v>
      </c>
      <c r="E278" s="45">
        <v>0</v>
      </c>
      <c r="F278" s="44">
        <f t="shared" si="4"/>
        <v>0</v>
      </c>
    </row>
    <row r="279" spans="1:6" ht="15" customHeight="1">
      <c r="A279" s="28" t="s">
        <v>262</v>
      </c>
      <c r="B279" s="42">
        <f>'Расчет субсидий'!H281</f>
        <v>0</v>
      </c>
      <c r="C279" s="48">
        <f>'Расчет субсидий'!B281-1</f>
        <v>0</v>
      </c>
      <c r="D279" s="48">
        <f>C279*'Расчет субсидий'!C281</f>
        <v>0</v>
      </c>
      <c r="E279" s="45">
        <v>0</v>
      </c>
      <c r="F279" s="44">
        <f t="shared" si="4"/>
        <v>0</v>
      </c>
    </row>
    <row r="280" spans="1:6" ht="15" customHeight="1">
      <c r="A280" s="28" t="s">
        <v>263</v>
      </c>
      <c r="B280" s="42">
        <f>'Расчет субсидий'!H282</f>
        <v>0</v>
      </c>
      <c r="C280" s="48">
        <f>'Расчет субсидий'!B282-1</f>
        <v>0</v>
      </c>
      <c r="D280" s="48">
        <f>C280*'Расчет субсидий'!C282</f>
        <v>0</v>
      </c>
      <c r="E280" s="45">
        <v>0</v>
      </c>
      <c r="F280" s="44">
        <f t="shared" si="4"/>
        <v>0</v>
      </c>
    </row>
    <row r="281" spans="1:6" ht="15" customHeight="1">
      <c r="A281" s="28" t="s">
        <v>264</v>
      </c>
      <c r="B281" s="42">
        <f>'Расчет субсидий'!H283</f>
        <v>0</v>
      </c>
      <c r="C281" s="48">
        <f>'Расчет субсидий'!B283-1</f>
        <v>0</v>
      </c>
      <c r="D281" s="48">
        <f>C281*'Расчет субсидий'!C283</f>
        <v>0</v>
      </c>
      <c r="E281" s="45">
        <v>0</v>
      </c>
      <c r="F281" s="44">
        <f t="shared" si="4"/>
        <v>0</v>
      </c>
    </row>
    <row r="282" spans="1:6" ht="15" customHeight="1">
      <c r="A282" s="28" t="s">
        <v>265</v>
      </c>
      <c r="B282" s="42">
        <f>'Расчет субсидий'!H284</f>
        <v>0</v>
      </c>
      <c r="C282" s="48">
        <f>'Расчет субсидий'!B284-1</f>
        <v>0</v>
      </c>
      <c r="D282" s="48">
        <f>C282*'Расчет субсидий'!C284</f>
        <v>0</v>
      </c>
      <c r="E282" s="45">
        <v>0</v>
      </c>
      <c r="F282" s="44">
        <f t="shared" si="4"/>
        <v>0</v>
      </c>
    </row>
    <row r="283" spans="1:6" ht="15" customHeight="1">
      <c r="A283" s="28" t="s">
        <v>266</v>
      </c>
      <c r="B283" s="42">
        <f>'Расчет субсидий'!H285</f>
        <v>0</v>
      </c>
      <c r="C283" s="48">
        <f>'Расчет субсидий'!B285-1</f>
        <v>0</v>
      </c>
      <c r="D283" s="48">
        <f>C283*'Расчет субсидий'!C285</f>
        <v>0</v>
      </c>
      <c r="E283" s="45">
        <v>0</v>
      </c>
      <c r="F283" s="44">
        <f t="shared" si="4"/>
        <v>0</v>
      </c>
    </row>
    <row r="284" spans="1:6" ht="15" customHeight="1">
      <c r="A284" s="28" t="s">
        <v>267</v>
      </c>
      <c r="B284" s="42">
        <f>'Расчет субсидий'!H286</f>
        <v>0</v>
      </c>
      <c r="C284" s="48">
        <f>'Расчет субсидий'!B286-1</f>
        <v>0</v>
      </c>
      <c r="D284" s="48">
        <f>C284*'Расчет субсидий'!C286</f>
        <v>0</v>
      </c>
      <c r="E284" s="45">
        <v>0</v>
      </c>
      <c r="F284" s="44">
        <f t="shared" si="4"/>
        <v>0</v>
      </c>
    </row>
    <row r="285" spans="1:6" ht="15" customHeight="1">
      <c r="A285" s="28" t="s">
        <v>268</v>
      </c>
      <c r="B285" s="42">
        <f>'Расчет субсидий'!H287</f>
        <v>0</v>
      </c>
      <c r="C285" s="48">
        <f>'Расчет субсидий'!B287-1</f>
        <v>0</v>
      </c>
      <c r="D285" s="48">
        <f>C285*'Расчет субсидий'!C287</f>
        <v>0</v>
      </c>
      <c r="E285" s="45">
        <v>0</v>
      </c>
      <c r="F285" s="44">
        <f t="shared" si="4"/>
        <v>0</v>
      </c>
    </row>
    <row r="286" spans="1:6" ht="15" customHeight="1">
      <c r="A286" s="28" t="s">
        <v>269</v>
      </c>
      <c r="B286" s="42">
        <f>'Расчет субсидий'!H288</f>
        <v>0</v>
      </c>
      <c r="C286" s="48">
        <f>'Расчет субсидий'!B288-1</f>
        <v>0</v>
      </c>
      <c r="D286" s="48">
        <f>C286*'Расчет субсидий'!C288</f>
        <v>0</v>
      </c>
      <c r="E286" s="45">
        <v>0</v>
      </c>
      <c r="F286" s="44">
        <f t="shared" si="4"/>
        <v>0</v>
      </c>
    </row>
    <row r="287" spans="1:6" ht="15" customHeight="1">
      <c r="A287" s="28" t="s">
        <v>270</v>
      </c>
      <c r="B287" s="42">
        <f>'Расчет субсидий'!H289</f>
        <v>0</v>
      </c>
      <c r="C287" s="48">
        <f>'Расчет субсидий'!B289-1</f>
        <v>0</v>
      </c>
      <c r="D287" s="48">
        <f>C287*'Расчет субсидий'!C289</f>
        <v>0</v>
      </c>
      <c r="E287" s="45">
        <v>0</v>
      </c>
      <c r="F287" s="44">
        <f t="shared" si="4"/>
        <v>0</v>
      </c>
    </row>
    <row r="288" spans="1:6" ht="15" customHeight="1">
      <c r="A288" s="28" t="s">
        <v>271</v>
      </c>
      <c r="B288" s="42">
        <f>'Расчет субсидий'!H290</f>
        <v>0</v>
      </c>
      <c r="C288" s="48">
        <f>'Расчет субсидий'!B290-1</f>
        <v>0</v>
      </c>
      <c r="D288" s="48">
        <f>C288*'Расчет субсидий'!C290</f>
        <v>0</v>
      </c>
      <c r="E288" s="45">
        <v>0</v>
      </c>
      <c r="F288" s="44">
        <f t="shared" si="4"/>
        <v>0</v>
      </c>
    </row>
    <row r="289" spans="1:6" ht="15" customHeight="1">
      <c r="A289" s="28" t="s">
        <v>164</v>
      </c>
      <c r="B289" s="42">
        <f>'Расчет субсидий'!H291</f>
        <v>0</v>
      </c>
      <c r="C289" s="48">
        <f>'Расчет субсидий'!B291-1</f>
        <v>0</v>
      </c>
      <c r="D289" s="48">
        <f>C289*'Расчет субсидий'!C291</f>
        <v>0</v>
      </c>
      <c r="E289" s="45">
        <v>0</v>
      </c>
      <c r="F289" s="44">
        <f t="shared" si="4"/>
        <v>0</v>
      </c>
    </row>
    <row r="290" spans="1:6" ht="15" customHeight="1">
      <c r="A290" s="27" t="s">
        <v>272</v>
      </c>
      <c r="B290" s="46"/>
      <c r="C290" s="47"/>
      <c r="D290" s="47"/>
      <c r="E290" s="47"/>
      <c r="F290" s="47"/>
    </row>
    <row r="291" spans="1:6" ht="15" customHeight="1">
      <c r="A291" s="28" t="s">
        <v>68</v>
      </c>
      <c r="B291" s="42">
        <f>'Расчет субсидий'!H293</f>
        <v>0</v>
      </c>
      <c r="C291" s="48">
        <f>'Расчет субсидий'!B293-1</f>
        <v>0</v>
      </c>
      <c r="D291" s="48">
        <f>C291*'Расчет субсидий'!C293</f>
        <v>0</v>
      </c>
      <c r="E291" s="45">
        <v>0</v>
      </c>
      <c r="F291" s="44">
        <f t="shared" si="4"/>
        <v>0</v>
      </c>
    </row>
    <row r="292" spans="1:6" ht="15" customHeight="1">
      <c r="A292" s="28" t="s">
        <v>273</v>
      </c>
      <c r="B292" s="42">
        <f>'Расчет субсидий'!H294</f>
        <v>0</v>
      </c>
      <c r="C292" s="48">
        <f>'Расчет субсидий'!B294-1</f>
        <v>0</v>
      </c>
      <c r="D292" s="48">
        <f>C292*'Расчет субсидий'!C294</f>
        <v>0</v>
      </c>
      <c r="E292" s="45">
        <v>0</v>
      </c>
      <c r="F292" s="44">
        <f t="shared" si="4"/>
        <v>0</v>
      </c>
    </row>
    <row r="293" spans="1:6" ht="15" customHeight="1">
      <c r="A293" s="28" t="s">
        <v>274</v>
      </c>
      <c r="B293" s="42">
        <f>'Расчет субсидий'!H295</f>
        <v>0</v>
      </c>
      <c r="C293" s="48">
        <f>'Расчет субсидий'!B295-1</f>
        <v>0</v>
      </c>
      <c r="D293" s="48">
        <f>C293*'Расчет субсидий'!C295</f>
        <v>0</v>
      </c>
      <c r="E293" s="45">
        <v>0</v>
      </c>
      <c r="F293" s="44">
        <f t="shared" si="4"/>
        <v>0</v>
      </c>
    </row>
    <row r="294" spans="1:6" ht="15" customHeight="1">
      <c r="A294" s="28" t="s">
        <v>50</v>
      </c>
      <c r="B294" s="42">
        <f>'Расчет субсидий'!H296</f>
        <v>0</v>
      </c>
      <c r="C294" s="48">
        <f>'Расчет субсидий'!B296-1</f>
        <v>0</v>
      </c>
      <c r="D294" s="48">
        <f>C294*'Расчет субсидий'!C296</f>
        <v>0</v>
      </c>
      <c r="E294" s="45">
        <v>0</v>
      </c>
      <c r="F294" s="44">
        <f t="shared" si="4"/>
        <v>0</v>
      </c>
    </row>
    <row r="295" spans="1:6" ht="15" customHeight="1">
      <c r="A295" s="28" t="s">
        <v>275</v>
      </c>
      <c r="B295" s="42">
        <f>'Расчет субсидий'!H297</f>
        <v>0</v>
      </c>
      <c r="C295" s="48">
        <f>'Расчет субсидий'!B297-1</f>
        <v>0</v>
      </c>
      <c r="D295" s="48">
        <f>C295*'Расчет субсидий'!C297</f>
        <v>0</v>
      </c>
      <c r="E295" s="45">
        <v>0</v>
      </c>
      <c r="F295" s="44">
        <f t="shared" si="4"/>
        <v>0</v>
      </c>
    </row>
    <row r="296" spans="1:6" ht="15" customHeight="1">
      <c r="A296" s="28" t="s">
        <v>276</v>
      </c>
      <c r="B296" s="42">
        <f>'Расчет субсидий'!H298</f>
        <v>0</v>
      </c>
      <c r="C296" s="48">
        <f>'Расчет субсидий'!B298-1</f>
        <v>0</v>
      </c>
      <c r="D296" s="48">
        <f>C296*'Расчет субсидий'!C298</f>
        <v>0</v>
      </c>
      <c r="E296" s="45">
        <v>0</v>
      </c>
      <c r="F296" s="44">
        <f t="shared" si="4"/>
        <v>0</v>
      </c>
    </row>
    <row r="297" spans="1:6" ht="15" customHeight="1">
      <c r="A297" s="28" t="s">
        <v>277</v>
      </c>
      <c r="B297" s="42">
        <f>'Расчет субсидий'!H299</f>
        <v>0</v>
      </c>
      <c r="C297" s="48">
        <f>'Расчет субсидий'!B299-1</f>
        <v>0</v>
      </c>
      <c r="D297" s="48">
        <f>C297*'Расчет субсидий'!C299</f>
        <v>0</v>
      </c>
      <c r="E297" s="45">
        <v>0</v>
      </c>
      <c r="F297" s="44">
        <f t="shared" si="4"/>
        <v>0</v>
      </c>
    </row>
    <row r="298" spans="1:6" ht="15" customHeight="1">
      <c r="A298" s="28" t="s">
        <v>278</v>
      </c>
      <c r="B298" s="42">
        <f>'Расчет субсидий'!H300</f>
        <v>0</v>
      </c>
      <c r="C298" s="48">
        <f>'Расчет субсидий'!B300-1</f>
        <v>0</v>
      </c>
      <c r="D298" s="48">
        <f>C298*'Расчет субсидий'!C300</f>
        <v>0</v>
      </c>
      <c r="E298" s="45">
        <v>0</v>
      </c>
      <c r="F298" s="44">
        <f t="shared" si="4"/>
        <v>0</v>
      </c>
    </row>
    <row r="299" spans="1:6" ht="15" customHeight="1">
      <c r="A299" s="28" t="s">
        <v>279</v>
      </c>
      <c r="B299" s="42">
        <f>'Расчет субсидий'!H301</f>
        <v>0</v>
      </c>
      <c r="C299" s="48">
        <f>'Расчет субсидий'!B301-1</f>
        <v>0</v>
      </c>
      <c r="D299" s="48">
        <f>C299*'Расчет субсидий'!C301</f>
        <v>0</v>
      </c>
      <c r="E299" s="45">
        <v>0</v>
      </c>
      <c r="F299" s="44">
        <f t="shared" si="4"/>
        <v>0</v>
      </c>
    </row>
    <row r="300" spans="1:6" ht="15" customHeight="1">
      <c r="A300" s="28" t="s">
        <v>280</v>
      </c>
      <c r="B300" s="42">
        <f>'Расчет субсидий'!H302</f>
        <v>0</v>
      </c>
      <c r="C300" s="48">
        <f>'Расчет субсидий'!B302-1</f>
        <v>0</v>
      </c>
      <c r="D300" s="48">
        <f>C300*'Расчет субсидий'!C302</f>
        <v>0</v>
      </c>
      <c r="E300" s="45">
        <v>0</v>
      </c>
      <c r="F300" s="44">
        <f t="shared" si="4"/>
        <v>0</v>
      </c>
    </row>
    <row r="301" spans="1:6" ht="15" customHeight="1">
      <c r="A301" s="28" t="s">
        <v>281</v>
      </c>
      <c r="B301" s="42">
        <f>'Расчет субсидий'!H303</f>
        <v>0</v>
      </c>
      <c r="C301" s="48">
        <f>'Расчет субсидий'!B303-1</f>
        <v>0</v>
      </c>
      <c r="D301" s="48">
        <f>C301*'Расчет субсидий'!C303</f>
        <v>0</v>
      </c>
      <c r="E301" s="45">
        <v>0</v>
      </c>
      <c r="F301" s="44">
        <f t="shared" si="4"/>
        <v>0</v>
      </c>
    </row>
    <row r="302" spans="1:6" ht="15" customHeight="1">
      <c r="A302" s="28" t="s">
        <v>282</v>
      </c>
      <c r="B302" s="42">
        <f>'Расчет субсидий'!H304</f>
        <v>0</v>
      </c>
      <c r="C302" s="48">
        <f>'Расчет субсидий'!B304-1</f>
        <v>0</v>
      </c>
      <c r="D302" s="48">
        <f>C302*'Расчет субсидий'!C304</f>
        <v>0</v>
      </c>
      <c r="E302" s="45">
        <v>0</v>
      </c>
      <c r="F302" s="44">
        <f t="shared" si="4"/>
        <v>0</v>
      </c>
    </row>
    <row r="303" spans="1:6" ht="15" customHeight="1">
      <c r="A303" s="28" t="s">
        <v>283</v>
      </c>
      <c r="B303" s="42">
        <f>'Расчет субсидий'!H305</f>
        <v>0</v>
      </c>
      <c r="C303" s="48">
        <f>'Расчет субсидий'!B305-1</f>
        <v>0</v>
      </c>
      <c r="D303" s="48">
        <f>C303*'Расчет субсидий'!C305</f>
        <v>0</v>
      </c>
      <c r="E303" s="45">
        <v>0</v>
      </c>
      <c r="F303" s="44">
        <f t="shared" si="4"/>
        <v>0</v>
      </c>
    </row>
    <row r="304" spans="1:6" ht="15" customHeight="1">
      <c r="A304" s="28" t="s">
        <v>284</v>
      </c>
      <c r="B304" s="42">
        <f>'Расчет субсидий'!H306</f>
        <v>0</v>
      </c>
      <c r="C304" s="48">
        <f>'Расчет субсидий'!B306-1</f>
        <v>0</v>
      </c>
      <c r="D304" s="48">
        <f>C304*'Расчет субсидий'!C306</f>
        <v>0</v>
      </c>
      <c r="E304" s="45">
        <v>0</v>
      </c>
      <c r="F304" s="44">
        <f t="shared" si="4"/>
        <v>0</v>
      </c>
    </row>
    <row r="305" spans="1:6" ht="15" customHeight="1">
      <c r="A305" s="28" t="s">
        <v>285</v>
      </c>
      <c r="B305" s="42">
        <f>'Расчет субсидий'!H307</f>
        <v>0</v>
      </c>
      <c r="C305" s="48">
        <f>'Расчет субсидий'!B307-1</f>
        <v>0</v>
      </c>
      <c r="D305" s="48">
        <f>C305*'Расчет субсидий'!C307</f>
        <v>0</v>
      </c>
      <c r="E305" s="45">
        <v>0</v>
      </c>
      <c r="F305" s="44">
        <f t="shared" si="4"/>
        <v>0</v>
      </c>
    </row>
    <row r="306" spans="1:6" ht="15" customHeight="1">
      <c r="A306" s="28" t="s">
        <v>286</v>
      </c>
      <c r="B306" s="42">
        <f>'Расчет субсидий'!H308</f>
        <v>0</v>
      </c>
      <c r="C306" s="48">
        <f>'Расчет субсидий'!B308-1</f>
        <v>0</v>
      </c>
      <c r="D306" s="48">
        <f>C306*'Расчет субсидий'!C308</f>
        <v>0</v>
      </c>
      <c r="E306" s="45">
        <v>0</v>
      </c>
      <c r="F306" s="44">
        <f t="shared" si="4"/>
        <v>0</v>
      </c>
    </row>
    <row r="307" spans="1:6" ht="15" customHeight="1">
      <c r="A307" s="28" t="s">
        <v>287</v>
      </c>
      <c r="B307" s="42">
        <f>'Расчет субсидий'!H309</f>
        <v>0</v>
      </c>
      <c r="C307" s="48">
        <f>'Расчет субсидий'!B309-1</f>
        <v>0</v>
      </c>
      <c r="D307" s="48">
        <f>C307*'Расчет субсидий'!C309</f>
        <v>0</v>
      </c>
      <c r="E307" s="45">
        <v>0</v>
      </c>
      <c r="F307" s="44">
        <f t="shared" si="4"/>
        <v>0</v>
      </c>
    </row>
    <row r="308" spans="1:6" ht="15" customHeight="1">
      <c r="A308" s="28" t="s">
        <v>288</v>
      </c>
      <c r="B308" s="42">
        <f>'Расчет субсидий'!H310</f>
        <v>0</v>
      </c>
      <c r="C308" s="48">
        <f>'Расчет субсидий'!B310-1</f>
        <v>0</v>
      </c>
      <c r="D308" s="48">
        <f>C308*'Расчет субсидий'!C310</f>
        <v>0</v>
      </c>
      <c r="E308" s="45">
        <v>0</v>
      </c>
      <c r="F308" s="44">
        <f t="shared" si="4"/>
        <v>0</v>
      </c>
    </row>
    <row r="309" spans="1:6" ht="15" customHeight="1">
      <c r="A309" s="28" t="s">
        <v>289</v>
      </c>
      <c r="B309" s="42">
        <f>'Расчет субсидий'!H311</f>
        <v>0</v>
      </c>
      <c r="C309" s="48">
        <f>'Расчет субсидий'!B311-1</f>
        <v>0</v>
      </c>
      <c r="D309" s="48">
        <f>C309*'Расчет субсидий'!C311</f>
        <v>0</v>
      </c>
      <c r="E309" s="45">
        <v>0</v>
      </c>
      <c r="F309" s="44">
        <f t="shared" si="4"/>
        <v>0</v>
      </c>
    </row>
    <row r="310" spans="1:6" ht="15" customHeight="1">
      <c r="A310" s="28" t="s">
        <v>290</v>
      </c>
      <c r="B310" s="42">
        <f>'Расчет субсидий'!H312</f>
        <v>0</v>
      </c>
      <c r="C310" s="48">
        <f>'Расчет субсидий'!B312-1</f>
        <v>0</v>
      </c>
      <c r="D310" s="48">
        <f>C310*'Расчет субсидий'!C312</f>
        <v>0</v>
      </c>
      <c r="E310" s="45">
        <v>0</v>
      </c>
      <c r="F310" s="44">
        <f t="shared" si="4"/>
        <v>0</v>
      </c>
    </row>
    <row r="311" spans="1:6" ht="15" customHeight="1">
      <c r="A311" s="28" t="s">
        <v>291</v>
      </c>
      <c r="B311" s="42">
        <f>'Расчет субсидий'!H313</f>
        <v>0</v>
      </c>
      <c r="C311" s="48">
        <f>'Расчет субсидий'!B313-1</f>
        <v>0</v>
      </c>
      <c r="D311" s="48">
        <f>C311*'Расчет субсидий'!C313</f>
        <v>0</v>
      </c>
      <c r="E311" s="45">
        <v>0</v>
      </c>
      <c r="F311" s="44">
        <f t="shared" si="4"/>
        <v>0</v>
      </c>
    </row>
    <row r="312" spans="1:6" ht="15" customHeight="1">
      <c r="A312" s="28" t="s">
        <v>292</v>
      </c>
      <c r="B312" s="42">
        <f>'Расчет субсидий'!H314</f>
        <v>0</v>
      </c>
      <c r="C312" s="48">
        <f>'Расчет субсидий'!B314-1</f>
        <v>0</v>
      </c>
      <c r="D312" s="48">
        <f>C312*'Расчет субсидий'!C314</f>
        <v>0</v>
      </c>
      <c r="E312" s="45">
        <v>0</v>
      </c>
      <c r="F312" s="44">
        <f t="shared" si="4"/>
        <v>0</v>
      </c>
    </row>
    <row r="313" spans="1:6" ht="15" customHeight="1">
      <c r="A313" s="28" t="s">
        <v>293</v>
      </c>
      <c r="B313" s="42">
        <f>'Расчет субсидий'!H315</f>
        <v>0</v>
      </c>
      <c r="C313" s="48">
        <f>'Расчет субсидий'!B315-1</f>
        <v>0</v>
      </c>
      <c r="D313" s="48">
        <f>C313*'Расчет субсидий'!C315</f>
        <v>0</v>
      </c>
      <c r="E313" s="45">
        <v>0</v>
      </c>
      <c r="F313" s="44">
        <f t="shared" ref="F313:F376" si="5">D313</f>
        <v>0</v>
      </c>
    </row>
    <row r="314" spans="1:6" ht="15" customHeight="1">
      <c r="A314" s="28" t="s">
        <v>294</v>
      </c>
      <c r="B314" s="42">
        <f>'Расчет субсидий'!H316</f>
        <v>0</v>
      </c>
      <c r="C314" s="48">
        <f>'Расчет субсидий'!B316-1</f>
        <v>0</v>
      </c>
      <c r="D314" s="48">
        <f>C314*'Расчет субсидий'!C316</f>
        <v>0</v>
      </c>
      <c r="E314" s="45">
        <v>0</v>
      </c>
      <c r="F314" s="44">
        <f t="shared" si="5"/>
        <v>0</v>
      </c>
    </row>
    <row r="315" spans="1:6" ht="15" customHeight="1">
      <c r="A315" s="27" t="s">
        <v>295</v>
      </c>
      <c r="B315" s="46"/>
      <c r="C315" s="47"/>
      <c r="D315" s="47"/>
      <c r="E315" s="47"/>
      <c r="F315" s="47"/>
    </row>
    <row r="316" spans="1:6" ht="15" customHeight="1">
      <c r="A316" s="28" t="s">
        <v>296</v>
      </c>
      <c r="B316" s="42">
        <f>'Расчет субсидий'!H318</f>
        <v>0</v>
      </c>
      <c r="C316" s="48">
        <f>'Расчет субсидий'!B318-1</f>
        <v>0</v>
      </c>
      <c r="D316" s="48">
        <f>C316*'Расчет субсидий'!C318</f>
        <v>0</v>
      </c>
      <c r="E316" s="45">
        <v>0</v>
      </c>
      <c r="F316" s="44">
        <f t="shared" si="5"/>
        <v>0</v>
      </c>
    </row>
    <row r="317" spans="1:6" ht="15" customHeight="1">
      <c r="A317" s="28" t="s">
        <v>297</v>
      </c>
      <c r="B317" s="42">
        <f>'Расчет субсидий'!H319</f>
        <v>0</v>
      </c>
      <c r="C317" s="48">
        <f>'Расчет субсидий'!B319-1</f>
        <v>0</v>
      </c>
      <c r="D317" s="48">
        <f>C317*'Расчет субсидий'!C319</f>
        <v>0</v>
      </c>
      <c r="E317" s="45">
        <v>0</v>
      </c>
      <c r="F317" s="44">
        <f t="shared" si="5"/>
        <v>0</v>
      </c>
    </row>
    <row r="318" spans="1:6" ht="15" customHeight="1">
      <c r="A318" s="28" t="s">
        <v>298</v>
      </c>
      <c r="B318" s="42">
        <f>'Расчет субсидий'!H320</f>
        <v>0</v>
      </c>
      <c r="C318" s="48">
        <f>'Расчет субсидий'!B320-1</f>
        <v>0</v>
      </c>
      <c r="D318" s="48">
        <f>C318*'Расчет субсидий'!C320</f>
        <v>0</v>
      </c>
      <c r="E318" s="45">
        <v>0</v>
      </c>
      <c r="F318" s="44">
        <f t="shared" si="5"/>
        <v>0</v>
      </c>
    </row>
    <row r="319" spans="1:6" ht="15" customHeight="1">
      <c r="A319" s="28" t="s">
        <v>299</v>
      </c>
      <c r="B319" s="42">
        <f>'Расчет субсидий'!H321</f>
        <v>0</v>
      </c>
      <c r="C319" s="48">
        <f>'Расчет субсидий'!B321-1</f>
        <v>0</v>
      </c>
      <c r="D319" s="48">
        <f>C319*'Расчет субсидий'!C321</f>
        <v>0</v>
      </c>
      <c r="E319" s="45">
        <v>0</v>
      </c>
      <c r="F319" s="44">
        <f t="shared" si="5"/>
        <v>0</v>
      </c>
    </row>
    <row r="320" spans="1:6" ht="15" customHeight="1">
      <c r="A320" s="28" t="s">
        <v>300</v>
      </c>
      <c r="B320" s="42">
        <f>'Расчет субсидий'!H322</f>
        <v>0</v>
      </c>
      <c r="C320" s="48">
        <f>'Расчет субсидий'!B322-1</f>
        <v>0</v>
      </c>
      <c r="D320" s="48">
        <f>C320*'Расчет субсидий'!C322</f>
        <v>0</v>
      </c>
      <c r="E320" s="45">
        <v>0</v>
      </c>
      <c r="F320" s="44">
        <f t="shared" si="5"/>
        <v>0</v>
      </c>
    </row>
    <row r="321" spans="1:6" ht="15" customHeight="1">
      <c r="A321" s="28" t="s">
        <v>301</v>
      </c>
      <c r="B321" s="42">
        <f>'Расчет субсидий'!H323</f>
        <v>0</v>
      </c>
      <c r="C321" s="48">
        <f>'Расчет субсидий'!B323-1</f>
        <v>0</v>
      </c>
      <c r="D321" s="48">
        <f>C321*'Расчет субсидий'!C323</f>
        <v>0</v>
      </c>
      <c r="E321" s="45">
        <v>0</v>
      </c>
      <c r="F321" s="44">
        <f t="shared" si="5"/>
        <v>0</v>
      </c>
    </row>
    <row r="322" spans="1:6" ht="15" customHeight="1">
      <c r="A322" s="28" t="s">
        <v>302</v>
      </c>
      <c r="B322" s="42">
        <f>'Расчет субсидий'!H324</f>
        <v>0</v>
      </c>
      <c r="C322" s="48">
        <f>'Расчет субсидий'!B324-1</f>
        <v>0</v>
      </c>
      <c r="D322" s="48">
        <f>C322*'Расчет субсидий'!C324</f>
        <v>0</v>
      </c>
      <c r="E322" s="45">
        <v>0</v>
      </c>
      <c r="F322" s="44">
        <f t="shared" si="5"/>
        <v>0</v>
      </c>
    </row>
    <row r="323" spans="1:6" ht="15" customHeight="1">
      <c r="A323" s="28" t="s">
        <v>303</v>
      </c>
      <c r="B323" s="42">
        <f>'Расчет субсидий'!H325</f>
        <v>0</v>
      </c>
      <c r="C323" s="48">
        <f>'Расчет субсидий'!B325-1</f>
        <v>0</v>
      </c>
      <c r="D323" s="48">
        <f>C323*'Расчет субсидий'!C325</f>
        <v>0</v>
      </c>
      <c r="E323" s="45">
        <v>0</v>
      </c>
      <c r="F323" s="44">
        <f t="shared" si="5"/>
        <v>0</v>
      </c>
    </row>
    <row r="324" spans="1:6" ht="15" customHeight="1">
      <c r="A324" s="28" t="s">
        <v>304</v>
      </c>
      <c r="B324" s="42">
        <f>'Расчет субсидий'!H326</f>
        <v>0</v>
      </c>
      <c r="C324" s="48">
        <f>'Расчет субсидий'!B326-1</f>
        <v>0</v>
      </c>
      <c r="D324" s="48">
        <f>C324*'Расчет субсидий'!C326</f>
        <v>0</v>
      </c>
      <c r="E324" s="45">
        <v>0</v>
      </c>
      <c r="F324" s="44">
        <f t="shared" si="5"/>
        <v>0</v>
      </c>
    </row>
    <row r="325" spans="1:6" ht="15" customHeight="1">
      <c r="A325" s="28" t="s">
        <v>305</v>
      </c>
      <c r="B325" s="42">
        <f>'Расчет субсидий'!H327</f>
        <v>0</v>
      </c>
      <c r="C325" s="48">
        <f>'Расчет субсидий'!B327-1</f>
        <v>0</v>
      </c>
      <c r="D325" s="48">
        <f>C325*'Расчет субсидий'!C327</f>
        <v>0</v>
      </c>
      <c r="E325" s="45">
        <v>0</v>
      </c>
      <c r="F325" s="44">
        <f t="shared" si="5"/>
        <v>0</v>
      </c>
    </row>
    <row r="326" spans="1:6" ht="15" customHeight="1">
      <c r="A326" s="28" t="s">
        <v>306</v>
      </c>
      <c r="B326" s="42">
        <f>'Расчет субсидий'!H328</f>
        <v>0</v>
      </c>
      <c r="C326" s="48">
        <f>'Расчет субсидий'!B328-1</f>
        <v>0</v>
      </c>
      <c r="D326" s="48">
        <f>C326*'Расчет субсидий'!C328</f>
        <v>0</v>
      </c>
      <c r="E326" s="45">
        <v>0</v>
      </c>
      <c r="F326" s="44">
        <f t="shared" si="5"/>
        <v>0</v>
      </c>
    </row>
    <row r="327" spans="1:6" ht="15" customHeight="1">
      <c r="A327" s="28" t="s">
        <v>307</v>
      </c>
      <c r="B327" s="42">
        <f>'Расчет субсидий'!H329</f>
        <v>0</v>
      </c>
      <c r="C327" s="48">
        <f>'Расчет субсидий'!B329-1</f>
        <v>0</v>
      </c>
      <c r="D327" s="48">
        <f>C327*'Расчет субсидий'!C329</f>
        <v>0</v>
      </c>
      <c r="E327" s="45">
        <v>0</v>
      </c>
      <c r="F327" s="44">
        <f t="shared" si="5"/>
        <v>0</v>
      </c>
    </row>
    <row r="328" spans="1:6" ht="15" customHeight="1">
      <c r="A328" s="28" t="s">
        <v>308</v>
      </c>
      <c r="B328" s="42">
        <f>'Расчет субсидий'!H330</f>
        <v>0</v>
      </c>
      <c r="C328" s="48">
        <f>'Расчет субсидий'!B330-1</f>
        <v>0</v>
      </c>
      <c r="D328" s="48">
        <f>C328*'Расчет субсидий'!C330</f>
        <v>0</v>
      </c>
      <c r="E328" s="45">
        <v>0</v>
      </c>
      <c r="F328" s="44">
        <f t="shared" si="5"/>
        <v>0</v>
      </c>
    </row>
    <row r="329" spans="1:6" ht="15" customHeight="1">
      <c r="A329" s="28" t="s">
        <v>309</v>
      </c>
      <c r="B329" s="42">
        <f>'Расчет субсидий'!H331</f>
        <v>0</v>
      </c>
      <c r="C329" s="48">
        <f>'Расчет субсидий'!B331-1</f>
        <v>0</v>
      </c>
      <c r="D329" s="48">
        <f>C329*'Расчет субсидий'!C331</f>
        <v>0</v>
      </c>
      <c r="E329" s="45">
        <v>0</v>
      </c>
      <c r="F329" s="44">
        <f t="shared" si="5"/>
        <v>0</v>
      </c>
    </row>
    <row r="330" spans="1:6" ht="15" customHeight="1">
      <c r="A330" s="28" t="s">
        <v>310</v>
      </c>
      <c r="B330" s="42">
        <f>'Расчет субсидий'!H332</f>
        <v>0</v>
      </c>
      <c r="C330" s="48">
        <f>'Расчет субсидий'!B332-1</f>
        <v>0</v>
      </c>
      <c r="D330" s="48">
        <f>C330*'Расчет субсидий'!C332</f>
        <v>0</v>
      </c>
      <c r="E330" s="45">
        <v>0</v>
      </c>
      <c r="F330" s="44">
        <f t="shared" si="5"/>
        <v>0</v>
      </c>
    </row>
    <row r="331" spans="1:6" ht="15" customHeight="1">
      <c r="A331" s="27" t="s">
        <v>311</v>
      </c>
      <c r="B331" s="46"/>
      <c r="C331" s="47"/>
      <c r="D331" s="47"/>
      <c r="E331" s="47"/>
      <c r="F331" s="47"/>
    </row>
    <row r="332" spans="1:6" ht="15" customHeight="1">
      <c r="A332" s="28" t="s">
        <v>312</v>
      </c>
      <c r="B332" s="42">
        <f>'Расчет субсидий'!H334</f>
        <v>0</v>
      </c>
      <c r="C332" s="48">
        <f>'Расчет субсидий'!B334-1</f>
        <v>0</v>
      </c>
      <c r="D332" s="48">
        <f>C332*'Расчет субсидий'!C334</f>
        <v>0</v>
      </c>
      <c r="E332" s="45">
        <v>0</v>
      </c>
      <c r="F332" s="44">
        <f t="shared" si="5"/>
        <v>0</v>
      </c>
    </row>
    <row r="333" spans="1:6" ht="15" customHeight="1">
      <c r="A333" s="28" t="s">
        <v>313</v>
      </c>
      <c r="B333" s="42">
        <f>'Расчет субсидий'!H335</f>
        <v>0</v>
      </c>
      <c r="C333" s="48">
        <f>'Расчет субсидий'!B335-1</f>
        <v>0</v>
      </c>
      <c r="D333" s="48">
        <f>C333*'Расчет субсидий'!C335</f>
        <v>0</v>
      </c>
      <c r="E333" s="45">
        <v>0</v>
      </c>
      <c r="F333" s="44">
        <f t="shared" si="5"/>
        <v>0</v>
      </c>
    </row>
    <row r="334" spans="1:6" ht="15" customHeight="1">
      <c r="A334" s="28" t="s">
        <v>266</v>
      </c>
      <c r="B334" s="42">
        <f>'Расчет субсидий'!H336</f>
        <v>0</v>
      </c>
      <c r="C334" s="48">
        <f>'Расчет субсидий'!B336-1</f>
        <v>0</v>
      </c>
      <c r="D334" s="48">
        <f>C334*'Расчет субсидий'!C336</f>
        <v>0</v>
      </c>
      <c r="E334" s="45">
        <v>0</v>
      </c>
      <c r="F334" s="44">
        <f t="shared" si="5"/>
        <v>0</v>
      </c>
    </row>
    <row r="335" spans="1:6" ht="15" customHeight="1">
      <c r="A335" s="28" t="s">
        <v>314</v>
      </c>
      <c r="B335" s="42">
        <f>'Расчет субсидий'!H337</f>
        <v>0</v>
      </c>
      <c r="C335" s="48">
        <f>'Расчет субсидий'!B337-1</f>
        <v>0</v>
      </c>
      <c r="D335" s="48">
        <f>C335*'Расчет субсидий'!C337</f>
        <v>0</v>
      </c>
      <c r="E335" s="45">
        <v>0</v>
      </c>
      <c r="F335" s="44">
        <f t="shared" si="5"/>
        <v>0</v>
      </c>
    </row>
    <row r="336" spans="1:6" ht="15" customHeight="1">
      <c r="A336" s="28" t="s">
        <v>315</v>
      </c>
      <c r="B336" s="42">
        <f>'Расчет субсидий'!H338</f>
        <v>0</v>
      </c>
      <c r="C336" s="48">
        <f>'Расчет субсидий'!B338-1</f>
        <v>0</v>
      </c>
      <c r="D336" s="48">
        <f>C336*'Расчет субсидий'!C338</f>
        <v>0</v>
      </c>
      <c r="E336" s="45">
        <v>0</v>
      </c>
      <c r="F336" s="44">
        <f t="shared" si="5"/>
        <v>0</v>
      </c>
    </row>
    <row r="337" spans="1:6" ht="15" customHeight="1">
      <c r="A337" s="28" t="s">
        <v>316</v>
      </c>
      <c r="B337" s="42">
        <f>'Расчет субсидий'!H339</f>
        <v>0</v>
      </c>
      <c r="C337" s="48">
        <f>'Расчет субсидий'!B339-1</f>
        <v>0</v>
      </c>
      <c r="D337" s="48">
        <f>C337*'Расчет субсидий'!C339</f>
        <v>0</v>
      </c>
      <c r="E337" s="45">
        <v>0</v>
      </c>
      <c r="F337" s="44">
        <f t="shared" si="5"/>
        <v>0</v>
      </c>
    </row>
    <row r="338" spans="1:6" ht="15" customHeight="1">
      <c r="A338" s="28" t="s">
        <v>317</v>
      </c>
      <c r="B338" s="42">
        <f>'Расчет субсидий'!H340</f>
        <v>0</v>
      </c>
      <c r="C338" s="48">
        <f>'Расчет субсидий'!B340-1</f>
        <v>0</v>
      </c>
      <c r="D338" s="48">
        <f>C338*'Расчет субсидий'!C340</f>
        <v>0</v>
      </c>
      <c r="E338" s="45">
        <v>0</v>
      </c>
      <c r="F338" s="44">
        <f t="shared" si="5"/>
        <v>0</v>
      </c>
    </row>
    <row r="339" spans="1:6" ht="15" customHeight="1">
      <c r="A339" s="28" t="s">
        <v>318</v>
      </c>
      <c r="B339" s="42">
        <f>'Расчет субсидий'!H341</f>
        <v>0</v>
      </c>
      <c r="C339" s="48">
        <f>'Расчет субсидий'!B341-1</f>
        <v>0</v>
      </c>
      <c r="D339" s="48">
        <f>C339*'Расчет субсидий'!C341</f>
        <v>0</v>
      </c>
      <c r="E339" s="45">
        <v>0</v>
      </c>
      <c r="F339" s="44">
        <f t="shared" si="5"/>
        <v>0</v>
      </c>
    </row>
    <row r="340" spans="1:6" ht="15" customHeight="1">
      <c r="A340" s="28" t="s">
        <v>319</v>
      </c>
      <c r="B340" s="42">
        <f>'Расчет субсидий'!H342</f>
        <v>0</v>
      </c>
      <c r="C340" s="48">
        <f>'Расчет субсидий'!B342-1</f>
        <v>0</v>
      </c>
      <c r="D340" s="48">
        <f>C340*'Расчет субсидий'!C342</f>
        <v>0</v>
      </c>
      <c r="E340" s="45">
        <v>0</v>
      </c>
      <c r="F340" s="44">
        <f t="shared" si="5"/>
        <v>0</v>
      </c>
    </row>
    <row r="341" spans="1:6" ht="15" customHeight="1">
      <c r="A341" s="28" t="s">
        <v>320</v>
      </c>
      <c r="B341" s="42">
        <f>'Расчет субсидий'!H343</f>
        <v>0</v>
      </c>
      <c r="C341" s="48">
        <f>'Расчет субсидий'!B343-1</f>
        <v>0</v>
      </c>
      <c r="D341" s="48">
        <f>C341*'Расчет субсидий'!C343</f>
        <v>0</v>
      </c>
      <c r="E341" s="45">
        <v>0</v>
      </c>
      <c r="F341" s="44">
        <f t="shared" si="5"/>
        <v>0</v>
      </c>
    </row>
    <row r="342" spans="1:6" ht="15" customHeight="1">
      <c r="A342" s="28" t="s">
        <v>321</v>
      </c>
      <c r="B342" s="42">
        <f>'Расчет субсидий'!H344</f>
        <v>0</v>
      </c>
      <c r="C342" s="48">
        <f>'Расчет субсидий'!B344-1</f>
        <v>0</v>
      </c>
      <c r="D342" s="48">
        <f>C342*'Расчет субсидий'!C344</f>
        <v>0</v>
      </c>
      <c r="E342" s="45">
        <v>0</v>
      </c>
      <c r="F342" s="44">
        <f t="shared" si="5"/>
        <v>0</v>
      </c>
    </row>
    <row r="343" spans="1:6" ht="15" customHeight="1">
      <c r="A343" s="27" t="s">
        <v>322</v>
      </c>
      <c r="B343" s="46"/>
      <c r="C343" s="47"/>
      <c r="D343" s="47"/>
      <c r="E343" s="47"/>
      <c r="F343" s="47"/>
    </row>
    <row r="344" spans="1:6" ht="15" customHeight="1">
      <c r="A344" s="28" t="s">
        <v>323</v>
      </c>
      <c r="B344" s="42">
        <f>'Расчет субсидий'!H346</f>
        <v>0</v>
      </c>
      <c r="C344" s="48">
        <f>'Расчет субсидий'!B346-1</f>
        <v>0</v>
      </c>
      <c r="D344" s="48">
        <f>C344*'Расчет субсидий'!C346</f>
        <v>0</v>
      </c>
      <c r="E344" s="45">
        <v>0</v>
      </c>
      <c r="F344" s="44">
        <f t="shared" si="5"/>
        <v>0</v>
      </c>
    </row>
    <row r="345" spans="1:6" ht="15" customHeight="1">
      <c r="A345" s="28" t="s">
        <v>324</v>
      </c>
      <c r="B345" s="42">
        <f>'Расчет субсидий'!H347</f>
        <v>0</v>
      </c>
      <c r="C345" s="48">
        <f>'Расчет субсидий'!B347-1</f>
        <v>0</v>
      </c>
      <c r="D345" s="48">
        <f>C345*'Расчет субсидий'!C347</f>
        <v>0</v>
      </c>
      <c r="E345" s="45">
        <v>0</v>
      </c>
      <c r="F345" s="44">
        <f t="shared" si="5"/>
        <v>0</v>
      </c>
    </row>
    <row r="346" spans="1:6" ht="15" customHeight="1">
      <c r="A346" s="28" t="s">
        <v>325</v>
      </c>
      <c r="B346" s="42">
        <f>'Расчет субсидий'!H348</f>
        <v>0</v>
      </c>
      <c r="C346" s="48">
        <f>'Расчет субсидий'!B348-1</f>
        <v>0</v>
      </c>
      <c r="D346" s="48">
        <f>C346*'Расчет субсидий'!C348</f>
        <v>0</v>
      </c>
      <c r="E346" s="45">
        <v>0</v>
      </c>
      <c r="F346" s="44">
        <f t="shared" si="5"/>
        <v>0</v>
      </c>
    </row>
    <row r="347" spans="1:6" ht="15" customHeight="1">
      <c r="A347" s="28" t="s">
        <v>326</v>
      </c>
      <c r="B347" s="42">
        <f>'Расчет субсидий'!H349</f>
        <v>0</v>
      </c>
      <c r="C347" s="48">
        <f>'Расчет субсидий'!B349-1</f>
        <v>0</v>
      </c>
      <c r="D347" s="48">
        <f>C347*'Расчет субсидий'!C349</f>
        <v>0</v>
      </c>
      <c r="E347" s="45">
        <v>0</v>
      </c>
      <c r="F347" s="44">
        <f t="shared" si="5"/>
        <v>0</v>
      </c>
    </row>
    <row r="348" spans="1:6" ht="15" customHeight="1">
      <c r="A348" s="28" t="s">
        <v>327</v>
      </c>
      <c r="B348" s="42">
        <f>'Расчет субсидий'!H350</f>
        <v>0</v>
      </c>
      <c r="C348" s="48">
        <f>'Расчет субсидий'!B350-1</f>
        <v>0</v>
      </c>
      <c r="D348" s="48">
        <f>C348*'Расчет субсидий'!C350</f>
        <v>0</v>
      </c>
      <c r="E348" s="45">
        <v>0</v>
      </c>
      <c r="F348" s="44">
        <f t="shared" si="5"/>
        <v>0</v>
      </c>
    </row>
    <row r="349" spans="1:6" ht="15" customHeight="1">
      <c r="A349" s="28" t="s">
        <v>328</v>
      </c>
      <c r="B349" s="42">
        <f>'Расчет субсидий'!H351</f>
        <v>0</v>
      </c>
      <c r="C349" s="48">
        <f>'Расчет субсидий'!B351-1</f>
        <v>0</v>
      </c>
      <c r="D349" s="48">
        <f>C349*'Расчет субсидий'!C351</f>
        <v>0</v>
      </c>
      <c r="E349" s="45">
        <v>0</v>
      </c>
      <c r="F349" s="44">
        <f t="shared" si="5"/>
        <v>0</v>
      </c>
    </row>
    <row r="350" spans="1:6" ht="15" customHeight="1">
      <c r="A350" s="28" t="s">
        <v>329</v>
      </c>
      <c r="B350" s="42">
        <f>'Расчет субсидий'!H352</f>
        <v>0</v>
      </c>
      <c r="C350" s="48">
        <f>'Расчет субсидий'!B352-1</f>
        <v>0</v>
      </c>
      <c r="D350" s="48">
        <f>C350*'Расчет субсидий'!C352</f>
        <v>0</v>
      </c>
      <c r="E350" s="45">
        <v>0</v>
      </c>
      <c r="F350" s="44">
        <f t="shared" si="5"/>
        <v>0</v>
      </c>
    </row>
    <row r="351" spans="1:6" ht="15" customHeight="1">
      <c r="A351" s="28" t="s">
        <v>330</v>
      </c>
      <c r="B351" s="42">
        <f>'Расчет субсидий'!H353</f>
        <v>0</v>
      </c>
      <c r="C351" s="48">
        <f>'Расчет субсидий'!B353-1</f>
        <v>0</v>
      </c>
      <c r="D351" s="48">
        <f>C351*'Расчет субсидий'!C353</f>
        <v>0</v>
      </c>
      <c r="E351" s="45">
        <v>0</v>
      </c>
      <c r="F351" s="44">
        <f t="shared" si="5"/>
        <v>0</v>
      </c>
    </row>
    <row r="352" spans="1:6" ht="15" customHeight="1">
      <c r="A352" s="28" t="s">
        <v>331</v>
      </c>
      <c r="B352" s="42">
        <f>'Расчет субсидий'!H354</f>
        <v>0</v>
      </c>
      <c r="C352" s="48">
        <f>'Расчет субсидий'!B354-1</f>
        <v>0</v>
      </c>
      <c r="D352" s="48">
        <f>C352*'Расчет субсидий'!C354</f>
        <v>0</v>
      </c>
      <c r="E352" s="45">
        <v>0</v>
      </c>
      <c r="F352" s="44">
        <f t="shared" si="5"/>
        <v>0</v>
      </c>
    </row>
    <row r="353" spans="1:6" ht="15" customHeight="1">
      <c r="A353" s="28" t="s">
        <v>332</v>
      </c>
      <c r="B353" s="42">
        <f>'Расчет субсидий'!H355</f>
        <v>0</v>
      </c>
      <c r="C353" s="48">
        <f>'Расчет субсидий'!B355-1</f>
        <v>0</v>
      </c>
      <c r="D353" s="48">
        <f>C353*'Расчет субсидий'!C355</f>
        <v>0</v>
      </c>
      <c r="E353" s="45">
        <v>0</v>
      </c>
      <c r="F353" s="44">
        <f t="shared" si="5"/>
        <v>0</v>
      </c>
    </row>
    <row r="354" spans="1:6" ht="15" customHeight="1">
      <c r="A354" s="28" t="s">
        <v>333</v>
      </c>
      <c r="B354" s="42">
        <f>'Расчет субсидий'!H356</f>
        <v>0</v>
      </c>
      <c r="C354" s="48">
        <f>'Расчет субсидий'!B356-1</f>
        <v>0</v>
      </c>
      <c r="D354" s="48">
        <f>C354*'Расчет субсидий'!C356</f>
        <v>0</v>
      </c>
      <c r="E354" s="45">
        <v>0</v>
      </c>
      <c r="F354" s="44">
        <f t="shared" si="5"/>
        <v>0</v>
      </c>
    </row>
    <row r="355" spans="1:6" ht="15" customHeight="1">
      <c r="A355" s="27" t="s">
        <v>334</v>
      </c>
      <c r="B355" s="46"/>
      <c r="C355" s="47"/>
      <c r="D355" s="47"/>
      <c r="E355" s="47"/>
      <c r="F355" s="47"/>
    </row>
    <row r="356" spans="1:6" ht="15" customHeight="1">
      <c r="A356" s="28" t="s">
        <v>335</v>
      </c>
      <c r="B356" s="42">
        <f>'Расчет субсидий'!H358</f>
        <v>0</v>
      </c>
      <c r="C356" s="48">
        <f>'Расчет субсидий'!B358-1</f>
        <v>0</v>
      </c>
      <c r="D356" s="48">
        <f>C356*'Расчет субсидий'!C358</f>
        <v>0</v>
      </c>
      <c r="E356" s="45">
        <v>0</v>
      </c>
      <c r="F356" s="44">
        <f t="shared" si="5"/>
        <v>0</v>
      </c>
    </row>
    <row r="357" spans="1:6" ht="15" customHeight="1">
      <c r="A357" s="28" t="s">
        <v>50</v>
      </c>
      <c r="B357" s="42">
        <f>'Расчет субсидий'!H359</f>
        <v>0</v>
      </c>
      <c r="C357" s="48">
        <f>'Расчет субсидий'!B359-1</f>
        <v>0</v>
      </c>
      <c r="D357" s="48">
        <f>C357*'Расчет субсидий'!C359</f>
        <v>0</v>
      </c>
      <c r="E357" s="45">
        <v>0</v>
      </c>
      <c r="F357" s="44">
        <f t="shared" si="5"/>
        <v>0</v>
      </c>
    </row>
    <row r="358" spans="1:6" ht="15" customHeight="1">
      <c r="A358" s="28" t="s">
        <v>336</v>
      </c>
      <c r="B358" s="42">
        <f>'Расчет субсидий'!H360</f>
        <v>0</v>
      </c>
      <c r="C358" s="48">
        <f>'Расчет субсидий'!B360-1</f>
        <v>0</v>
      </c>
      <c r="D358" s="48">
        <f>C358*'Расчет субсидий'!C360</f>
        <v>0</v>
      </c>
      <c r="E358" s="45">
        <v>0</v>
      </c>
      <c r="F358" s="44">
        <f t="shared" si="5"/>
        <v>0</v>
      </c>
    </row>
    <row r="359" spans="1:6" ht="15" customHeight="1">
      <c r="A359" s="28" t="s">
        <v>337</v>
      </c>
      <c r="B359" s="42">
        <f>'Расчет субсидий'!H361</f>
        <v>0</v>
      </c>
      <c r="C359" s="48">
        <f>'Расчет субсидий'!B361-1</f>
        <v>0</v>
      </c>
      <c r="D359" s="48">
        <f>C359*'Расчет субсидий'!C361</f>
        <v>0</v>
      </c>
      <c r="E359" s="45">
        <v>0</v>
      </c>
      <c r="F359" s="44">
        <f t="shared" si="5"/>
        <v>0</v>
      </c>
    </row>
    <row r="360" spans="1:6" ht="15" customHeight="1">
      <c r="A360" s="28" t="s">
        <v>338</v>
      </c>
      <c r="B360" s="42">
        <f>'Расчет субсидий'!H362</f>
        <v>0</v>
      </c>
      <c r="C360" s="48">
        <f>'Расчет субсидий'!B362-1</f>
        <v>0</v>
      </c>
      <c r="D360" s="48">
        <f>C360*'Расчет субсидий'!C362</f>
        <v>0</v>
      </c>
      <c r="E360" s="45">
        <v>0</v>
      </c>
      <c r="F360" s="44">
        <f t="shared" si="5"/>
        <v>0</v>
      </c>
    </row>
    <row r="361" spans="1:6" ht="15" customHeight="1">
      <c r="A361" s="28" t="s">
        <v>339</v>
      </c>
      <c r="B361" s="42">
        <f>'Расчет субсидий'!H363</f>
        <v>0</v>
      </c>
      <c r="C361" s="48">
        <f>'Расчет субсидий'!B363-1</f>
        <v>0</v>
      </c>
      <c r="D361" s="48">
        <f>C361*'Расчет субсидий'!C363</f>
        <v>0</v>
      </c>
      <c r="E361" s="45">
        <v>0</v>
      </c>
      <c r="F361" s="44">
        <f t="shared" si="5"/>
        <v>0</v>
      </c>
    </row>
    <row r="362" spans="1:6" ht="15" customHeight="1">
      <c r="A362" s="28" t="s">
        <v>340</v>
      </c>
      <c r="B362" s="42">
        <f>'Расчет субсидий'!H364</f>
        <v>0</v>
      </c>
      <c r="C362" s="48">
        <f>'Расчет субсидий'!B364-1</f>
        <v>0</v>
      </c>
      <c r="D362" s="48">
        <f>C362*'Расчет субсидий'!C364</f>
        <v>0</v>
      </c>
      <c r="E362" s="45">
        <v>0</v>
      </c>
      <c r="F362" s="44">
        <f t="shared" si="5"/>
        <v>0</v>
      </c>
    </row>
    <row r="363" spans="1:6" ht="15" customHeight="1">
      <c r="A363" s="28" t="s">
        <v>341</v>
      </c>
      <c r="B363" s="42">
        <f>'Расчет субсидий'!H365</f>
        <v>0</v>
      </c>
      <c r="C363" s="48">
        <f>'Расчет субсидий'!B365-1</f>
        <v>0</v>
      </c>
      <c r="D363" s="48">
        <f>C363*'Расчет субсидий'!C365</f>
        <v>0</v>
      </c>
      <c r="E363" s="45">
        <v>0</v>
      </c>
      <c r="F363" s="44">
        <f t="shared" si="5"/>
        <v>0</v>
      </c>
    </row>
    <row r="364" spans="1:6" ht="15" customHeight="1">
      <c r="A364" s="28" t="s">
        <v>342</v>
      </c>
      <c r="B364" s="42">
        <f>'Расчет субсидий'!H366</f>
        <v>0</v>
      </c>
      <c r="C364" s="48">
        <f>'Расчет субсидий'!B366-1</f>
        <v>0</v>
      </c>
      <c r="D364" s="48">
        <f>C364*'Расчет субсидий'!C366</f>
        <v>0</v>
      </c>
      <c r="E364" s="45">
        <v>0</v>
      </c>
      <c r="F364" s="44">
        <f t="shared" si="5"/>
        <v>0</v>
      </c>
    </row>
    <row r="365" spans="1:6" ht="15" customHeight="1">
      <c r="A365" s="28" t="s">
        <v>343</v>
      </c>
      <c r="B365" s="42">
        <f>'Расчет субсидий'!H367</f>
        <v>0</v>
      </c>
      <c r="C365" s="48">
        <f>'Расчет субсидий'!B367-1</f>
        <v>0</v>
      </c>
      <c r="D365" s="48">
        <f>C365*'Расчет субсидий'!C367</f>
        <v>0</v>
      </c>
      <c r="E365" s="45">
        <v>0</v>
      </c>
      <c r="F365" s="44">
        <f t="shared" si="5"/>
        <v>0</v>
      </c>
    </row>
    <row r="366" spans="1:6" ht="15" customHeight="1">
      <c r="A366" s="27" t="s">
        <v>344</v>
      </c>
      <c r="B366" s="46"/>
      <c r="C366" s="47"/>
      <c r="D366" s="47"/>
      <c r="E366" s="47"/>
      <c r="F366" s="47"/>
    </row>
    <row r="367" spans="1:6" ht="15" customHeight="1">
      <c r="A367" s="28" t="s">
        <v>345</v>
      </c>
      <c r="B367" s="42">
        <f>'Расчет субсидий'!H369</f>
        <v>0</v>
      </c>
      <c r="C367" s="48">
        <f>'Расчет субсидий'!B369-1</f>
        <v>0</v>
      </c>
      <c r="D367" s="48">
        <f>C367*'Расчет субсидий'!C369</f>
        <v>0</v>
      </c>
      <c r="E367" s="45">
        <v>0</v>
      </c>
      <c r="F367" s="44">
        <f t="shared" si="5"/>
        <v>0</v>
      </c>
    </row>
    <row r="368" spans="1:6" ht="15" customHeight="1">
      <c r="A368" s="28" t="s">
        <v>346</v>
      </c>
      <c r="B368" s="42">
        <f>'Расчет субсидий'!H370</f>
        <v>0</v>
      </c>
      <c r="C368" s="48">
        <f>'Расчет субсидий'!B370-1</f>
        <v>0</v>
      </c>
      <c r="D368" s="48">
        <f>C368*'Расчет субсидий'!C370</f>
        <v>0</v>
      </c>
      <c r="E368" s="45">
        <v>0</v>
      </c>
      <c r="F368" s="44">
        <f t="shared" si="5"/>
        <v>0</v>
      </c>
    </row>
    <row r="369" spans="1:7" ht="15" customHeight="1">
      <c r="A369" s="28" t="s">
        <v>347</v>
      </c>
      <c r="B369" s="42">
        <f>'Расчет субсидий'!H371</f>
        <v>0</v>
      </c>
      <c r="C369" s="48">
        <f>'Расчет субсидий'!B371-1</f>
        <v>0</v>
      </c>
      <c r="D369" s="48">
        <f>C369*'Расчет субсидий'!C371</f>
        <v>0</v>
      </c>
      <c r="E369" s="45">
        <v>0</v>
      </c>
      <c r="F369" s="44">
        <f t="shared" si="5"/>
        <v>0</v>
      </c>
    </row>
    <row r="370" spans="1:7" ht="15" customHeight="1">
      <c r="A370" s="28" t="s">
        <v>348</v>
      </c>
      <c r="B370" s="42">
        <f>'Расчет субсидий'!H372</f>
        <v>0</v>
      </c>
      <c r="C370" s="48">
        <f>'Расчет субсидий'!B372-1</f>
        <v>0</v>
      </c>
      <c r="D370" s="48">
        <f>C370*'Расчет субсидий'!C372</f>
        <v>0</v>
      </c>
      <c r="E370" s="45">
        <v>0</v>
      </c>
      <c r="F370" s="44">
        <f t="shared" si="5"/>
        <v>0</v>
      </c>
    </row>
    <row r="371" spans="1:7" ht="15" customHeight="1">
      <c r="A371" s="28" t="s">
        <v>349</v>
      </c>
      <c r="B371" s="42">
        <f>'Расчет субсидий'!H373</f>
        <v>0</v>
      </c>
      <c r="C371" s="48">
        <f>'Расчет субсидий'!B373-1</f>
        <v>0</v>
      </c>
      <c r="D371" s="48">
        <f>C371*'Расчет субсидий'!C373</f>
        <v>0</v>
      </c>
      <c r="E371" s="45">
        <v>0</v>
      </c>
      <c r="F371" s="44">
        <f t="shared" si="5"/>
        <v>0</v>
      </c>
    </row>
    <row r="372" spans="1:7" ht="15" customHeight="1">
      <c r="A372" s="28" t="s">
        <v>350</v>
      </c>
      <c r="B372" s="42">
        <f>'Расчет субсидий'!H374</f>
        <v>0</v>
      </c>
      <c r="C372" s="48">
        <f>'Расчет субсидий'!B374-1</f>
        <v>0</v>
      </c>
      <c r="D372" s="48">
        <f>C372*'Расчет субсидий'!C374</f>
        <v>0</v>
      </c>
      <c r="E372" s="45">
        <v>0</v>
      </c>
      <c r="F372" s="44">
        <f t="shared" si="5"/>
        <v>0</v>
      </c>
    </row>
    <row r="373" spans="1:7" ht="15" customHeight="1">
      <c r="A373" s="28" t="s">
        <v>351</v>
      </c>
      <c r="B373" s="42">
        <f>'Расчет субсидий'!H375</f>
        <v>0</v>
      </c>
      <c r="C373" s="48">
        <f>'Расчет субсидий'!B375-1</f>
        <v>0</v>
      </c>
      <c r="D373" s="48">
        <f>C373*'Расчет субсидий'!C375</f>
        <v>0</v>
      </c>
      <c r="E373" s="45">
        <v>0</v>
      </c>
      <c r="F373" s="44">
        <f t="shared" si="5"/>
        <v>0</v>
      </c>
    </row>
    <row r="374" spans="1:7" ht="15" customHeight="1">
      <c r="A374" s="28" t="s">
        <v>352</v>
      </c>
      <c r="B374" s="42">
        <f>'Расчет субсидий'!H376</f>
        <v>0</v>
      </c>
      <c r="C374" s="48">
        <f>'Расчет субсидий'!B376-1</f>
        <v>0</v>
      </c>
      <c r="D374" s="48">
        <f>C374*'Расчет субсидий'!C376</f>
        <v>0</v>
      </c>
      <c r="E374" s="45">
        <v>0</v>
      </c>
      <c r="F374" s="44">
        <f t="shared" si="5"/>
        <v>0</v>
      </c>
    </row>
    <row r="375" spans="1:7" ht="15" customHeight="1">
      <c r="A375" s="28" t="s">
        <v>353</v>
      </c>
      <c r="B375" s="42">
        <f>'Расчет субсидий'!H377</f>
        <v>0</v>
      </c>
      <c r="C375" s="48">
        <f>'Расчет субсидий'!B377-1</f>
        <v>0</v>
      </c>
      <c r="D375" s="48">
        <f>C375*'Расчет субсидий'!C377</f>
        <v>0</v>
      </c>
      <c r="E375" s="45">
        <v>0</v>
      </c>
      <c r="F375" s="44">
        <f t="shared" si="5"/>
        <v>0</v>
      </c>
    </row>
    <row r="376" spans="1:7" ht="15" customHeight="1">
      <c r="A376" s="28" t="s">
        <v>354</v>
      </c>
      <c r="B376" s="42">
        <f>'Расчет субсидий'!H378</f>
        <v>0</v>
      </c>
      <c r="C376" s="48">
        <f>'Расчет субсидий'!B378-1</f>
        <v>0</v>
      </c>
      <c r="D376" s="48">
        <f>C376*'Расчет субсидий'!C378</f>
        <v>0</v>
      </c>
      <c r="E376" s="45">
        <v>0</v>
      </c>
      <c r="F376" s="44">
        <f t="shared" si="5"/>
        <v>0</v>
      </c>
    </row>
    <row r="377" spans="1:7" ht="15" customHeight="1">
      <c r="A377" s="28" t="s">
        <v>355</v>
      </c>
      <c r="B377" s="42">
        <f>'Расчет субсидий'!H379</f>
        <v>0</v>
      </c>
      <c r="C377" s="48">
        <f>'Расчет субсидий'!B379-1</f>
        <v>0</v>
      </c>
      <c r="D377" s="48">
        <f>C377*'Расчет субсидий'!C379</f>
        <v>0</v>
      </c>
      <c r="E377" s="45">
        <v>0</v>
      </c>
      <c r="F377" s="44">
        <f t="shared" ref="F377:F378" si="6">D377</f>
        <v>0</v>
      </c>
    </row>
    <row r="378" spans="1:7" ht="15" customHeight="1">
      <c r="A378" s="28" t="s">
        <v>356</v>
      </c>
      <c r="B378" s="42">
        <f>'Расчет субсидий'!H380</f>
        <v>0</v>
      </c>
      <c r="C378" s="48">
        <f>'Расчет субсидий'!B380-1</f>
        <v>0</v>
      </c>
      <c r="D378" s="48">
        <f>C378*'Расчет субсидий'!C380</f>
        <v>0</v>
      </c>
      <c r="E378" s="45">
        <v>0</v>
      </c>
      <c r="F378" s="44">
        <f t="shared" si="6"/>
        <v>0</v>
      </c>
    </row>
    <row r="379" spans="1:7" s="40" customFormat="1" ht="15" customHeight="1">
      <c r="A379" s="39" t="s">
        <v>361</v>
      </c>
      <c r="B379" s="43">
        <f>SUM(B6:B378)-B6-B17-B27-B55</f>
        <v>0</v>
      </c>
      <c r="C379" s="43"/>
      <c r="D379" s="43"/>
      <c r="E379" s="43">
        <f>E6+E17+E27+E55</f>
        <v>0</v>
      </c>
      <c r="F379" s="43"/>
      <c r="G379" s="19"/>
    </row>
  </sheetData>
  <mergeCells count="5">
    <mergeCell ref="A1:F1"/>
    <mergeCell ref="A3:A4"/>
    <mergeCell ref="B3:B4"/>
    <mergeCell ref="F3:F4"/>
    <mergeCell ref="C3:E3"/>
  </mergeCells>
  <printOptions horizontalCentered="1"/>
  <pageMargins left="0.19685039370078741" right="0.19685039370078741" top="0.31496062992125984" bottom="0.15748031496062992" header="0.15748031496062992" footer="0.15748031496062992"/>
  <pageSetup paperSize="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RadchenkoAA</cp:lastModifiedBy>
  <cp:lastPrinted>2019-11-18T05:23:25Z</cp:lastPrinted>
  <dcterms:created xsi:type="dcterms:W3CDTF">2010-02-05T14:48:49Z</dcterms:created>
  <dcterms:modified xsi:type="dcterms:W3CDTF">2019-11-21T12:16:56Z</dcterms:modified>
</cp:coreProperties>
</file>