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2435" windowHeight="8760"/>
  </bookViews>
  <sheets>
    <sheet name="Исп(рзПР)_2" sheetId="1" r:id="rId1"/>
  </sheets>
  <definedNames>
    <definedName name="_xlnm._FilterDatabase" localSheetId="0" hidden="1">'Исп(рзПР)_2'!$A$8:$D$90</definedName>
    <definedName name="_xlnm.Print_Titles" localSheetId="0">'Исп(рзПР)_2'!$5:$7</definedName>
    <definedName name="_xlnm.Print_Area" localSheetId="0">'Исп(рзПР)_2'!$A$1:$H$90</definedName>
  </definedNames>
  <calcPr calcId="125725" iterate="1"/>
</workbook>
</file>

<file path=xl/calcChain.xml><?xml version="1.0" encoding="utf-8"?>
<calcChain xmlns="http://schemas.openxmlformats.org/spreadsheetml/2006/main">
  <c r="C80" i="1"/>
  <c r="C90" s="1"/>
  <c r="C86"/>
  <c r="F86" s="1"/>
  <c r="C75"/>
  <c r="F75" s="1"/>
  <c r="C60"/>
  <c r="F60" s="1"/>
  <c r="C57"/>
  <c r="F57" s="1"/>
  <c r="C47"/>
  <c r="F47" s="1"/>
  <c r="C37"/>
  <c r="F37" s="1"/>
  <c r="C26"/>
  <c r="F26" s="1"/>
  <c r="C21"/>
  <c r="F21"/>
  <c r="C18"/>
  <c r="F18" s="1"/>
  <c r="C8"/>
  <c r="F8" s="1"/>
  <c r="F9"/>
  <c r="F10"/>
  <c r="F11"/>
  <c r="F12"/>
  <c r="F13"/>
  <c r="F14"/>
  <c r="F15"/>
  <c r="F16"/>
  <c r="F17"/>
  <c r="F19"/>
  <c r="F20"/>
  <c r="F22"/>
  <c r="F23"/>
  <c r="F24"/>
  <c r="F25"/>
  <c r="F27"/>
  <c r="F28"/>
  <c r="F29"/>
  <c r="F30"/>
  <c r="F31"/>
  <c r="F32"/>
  <c r="F33"/>
  <c r="F34"/>
  <c r="F35"/>
  <c r="F36"/>
  <c r="F38"/>
  <c r="F39"/>
  <c r="F40"/>
  <c r="F41"/>
  <c r="F42"/>
  <c r="F43"/>
  <c r="F44"/>
  <c r="F45"/>
  <c r="F46"/>
  <c r="F48"/>
  <c r="F49"/>
  <c r="F50"/>
  <c r="F51"/>
  <c r="F52"/>
  <c r="F53"/>
  <c r="F54"/>
  <c r="F55"/>
  <c r="F56"/>
  <c r="F58"/>
  <c r="F59"/>
  <c r="F61"/>
  <c r="F62"/>
  <c r="F63"/>
  <c r="F64"/>
  <c r="F65"/>
  <c r="F66"/>
  <c r="F67"/>
  <c r="F68"/>
  <c r="F69"/>
  <c r="F70"/>
  <c r="F71"/>
  <c r="F72"/>
  <c r="F73"/>
  <c r="F74"/>
  <c r="F76"/>
  <c r="F77"/>
  <c r="F78"/>
  <c r="F79"/>
  <c r="F83"/>
  <c r="F84"/>
  <c r="F85"/>
  <c r="F87"/>
  <c r="F88"/>
  <c r="F89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4"/>
  <c r="G85"/>
  <c r="G86"/>
  <c r="G87"/>
  <c r="G88"/>
  <c r="G89"/>
  <c r="G8"/>
  <c r="I37" l="1"/>
  <c r="E21"/>
  <c r="E86"/>
  <c r="E84"/>
  <c r="E80"/>
  <c r="F80" s="1"/>
  <c r="E75"/>
  <c r="E69"/>
  <c r="E60"/>
  <c r="E57"/>
  <c r="E47"/>
  <c r="E42"/>
  <c r="E37"/>
  <c r="E26"/>
  <c r="E18"/>
  <c r="E8"/>
  <c r="D80"/>
  <c r="D86"/>
  <c r="D84"/>
  <c r="D75"/>
  <c r="D69"/>
  <c r="D60"/>
  <c r="D57"/>
  <c r="D47"/>
  <c r="D42"/>
  <c r="D37"/>
  <c r="D26"/>
  <c r="D21"/>
  <c r="D18"/>
  <c r="G80" l="1"/>
  <c r="E90"/>
  <c r="F90" l="1"/>
  <c r="D8"/>
  <c r="D90" l="1"/>
  <c r="G90" s="1"/>
</calcChain>
</file>

<file path=xl/sharedStrings.xml><?xml version="1.0" encoding="utf-8"?>
<sst xmlns="http://schemas.openxmlformats.org/spreadsheetml/2006/main" count="177" uniqueCount="176">
  <si>
    <t>ИТОГО РАСХОДОВ</t>
  </si>
  <si>
    <t>Прочие межбюджетные трансферты общего характера</t>
  </si>
  <si>
    <t>Иные дотации</t>
  </si>
  <si>
    <t>Дотации на выравнивание бюджетной обеспеченности субъектов Российской Федерации и муниципальных образований</t>
  </si>
  <si>
    <t>Обслуживание государственного (муниципального) внутреннего долга</t>
  </si>
  <si>
    <t>Другие вопросы в области средств массовой информации</t>
  </si>
  <si>
    <t>Другие вопросы в области физической культуры и спорта</t>
  </si>
  <si>
    <t>Спорт высших достижений</t>
  </si>
  <si>
    <t>Массовый спорт</t>
  </si>
  <si>
    <t>Физическая культура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</si>
  <si>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</si>
  <si>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</si>
  <si>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</si>
  <si>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</si>
  <si>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Пенсионное обеспечение</t>
  </si>
  <si>
    <t>Другие вопросы в области здравоохранения</t>
  </si>
  <si>
    <t>Санитарно-эпидемиологическое благополучие</t>
  </si>
  <si>
    <t>Заготовка, переработка, хранение и обеспечение безопасности донорской крови и ее компонентов</t>
  </si>
  <si>
    <t>Санаторно-оздоровительная помощь</t>
  </si>
  <si>
    <t>Скорая медицинская помощь</t>
  </si>
  <si>
    <t>Медицинская помощь в дневных стационарах всех типов</t>
  </si>
  <si>
    <t>Амбулаторная помощь</t>
  </si>
  <si>
    <t>Стационарная медицинская помощь</t>
  </si>
  <si>
    <t>Другие вопросы в области культуры, кинематографии</t>
  </si>
  <si>
    <t>Культура</t>
  </si>
  <si>
    <t>Другие вопросы в области образования</t>
  </si>
  <si>
    <t>Прикладные научные исследования в области образования</t>
  </si>
  <si>
    <t>Молодежная политика</t>
  </si>
  <si>
    <t>Высшее образование</t>
  </si>
  <si>
    <t>Профессиональная подготовка, переподготовка и повышение квалификации</t>
  </si>
  <si>
    <t>Среднее профессиональное образование</t>
  </si>
  <si>
    <t>Дополнительное образование детей</t>
  </si>
  <si>
    <t>Общее образование</t>
  </si>
  <si>
    <t>Дошкольное образование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</si>
  <si>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</si>
  <si>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</si>
  <si>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Сбор, удаление отходов и очистка сточных вод</t>
  </si>
  <si>
    <t>Экологический контроль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</si>
  <si>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</si>
  <si>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</si>
  <si>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</si>
  <si>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</si>
  <si>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Другие вопросы в области национальной экономики</t>
  </si>
  <si>
    <t>Прикладные научные исследования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</si>
  <si>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</si>
  <si>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</si>
  <si>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</si>
  <si>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Лесное хозяйство</t>
  </si>
  <si>
    <t>Водное хозяйство</t>
  </si>
  <si>
    <t>Сельское хозяйство и рыболовство</t>
  </si>
  <si>
    <t>Топливно-энергетический комплекс</t>
  </si>
  <si>
    <t>Общеэкономические вопросы</t>
  </si>
  <si>
    <t>Другие вопросы в области национальной безопасности и правоохранительной деятельности</t>
  </si>
  <si>
    <t>Миграционная политика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</si>
  <si>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</si>
  <si>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</si>
  <si>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Мобилизационная подготовка экономики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</si>
  <si>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</si>
  <si>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</si>
  <si>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</si>
  <si>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Международные отношения и международное сотрудничество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</si>
  <si>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</si>
  <si>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</si>
  <si>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</si>
  <si>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</si>
  <si>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</si>
  <si>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</si>
  <si>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</si>
  <si>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</si>
  <si>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</si>
  <si>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</si>
  <si>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</si>
  <si>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</si>
  <si>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</si>
  <si>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</si>
  <si>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</si>
  <si>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</si>
  <si>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</si>
  <si>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</si>
  <si>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НАЦИОНАЛЬНАЯ ОБОРОНА</t>
  </si>
  <si>
    <t>0203</t>
  </si>
  <si>
    <t>0204</t>
  </si>
  <si>
    <t>0300</t>
  </si>
  <si>
    <t>НАЦИОНАЛЬНАЯ БЕЗОПАСНОСТЬ И ПРАВООХРАНИТЕЛЬНАЯ ДЕЯТЕЛЬНОСТЬ</t>
  </si>
  <si>
    <t>0309</t>
  </si>
  <si>
    <t>0310</t>
  </si>
  <si>
    <t>0311</t>
  </si>
  <si>
    <t>0314</t>
  </si>
  <si>
    <t>0400</t>
  </si>
  <si>
    <t>НАЦИОНАЛЬНАЯ ЭКОНОМИКА</t>
  </si>
  <si>
    <t>0401</t>
  </si>
  <si>
    <t>0402</t>
  </si>
  <si>
    <t>0405</t>
  </si>
  <si>
    <t>0406</t>
  </si>
  <si>
    <t>0407</t>
  </si>
  <si>
    <t>0408</t>
  </si>
  <si>
    <t>0409</t>
  </si>
  <si>
    <t>0410</t>
  </si>
  <si>
    <t>0411</t>
  </si>
  <si>
    <t>0412</t>
  </si>
  <si>
    <t>0500</t>
  </si>
  <si>
    <t>ЖИЛИЩНОКОММУНАЛЬНОЕ ХОЗЯЙСТВО</t>
  </si>
  <si>
    <t>0501</t>
  </si>
  <si>
    <t>0502</t>
  </si>
  <si>
    <t>0503</t>
  </si>
  <si>
    <t>0505</t>
  </si>
  <si>
    <t>0600</t>
  </si>
  <si>
    <t>ОХРАНА ОКРУЖАЮЩЕЙ СРЕДЫ</t>
  </si>
  <si>
    <t>0601</t>
  </si>
  <si>
    <t>0602</t>
  </si>
  <si>
    <t>0603</t>
  </si>
  <si>
    <t>0605</t>
  </si>
  <si>
    <t>0700</t>
  </si>
  <si>
    <t>ОБРАЗОВАНИЕ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</si>
  <si>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</si>
  <si>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</si>
  <si>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</si>
  <si>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</si>
  <si>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</si>
  <si>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</si>
  <si>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</si>
  <si>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</si>
  <si>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</si>
  <si>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0800</t>
  </si>
  <si>
    <t>КУЛЬТУРА, КИНЕМАТОГРАФИЯ</t>
  </si>
  <si>
    <t>0801</t>
  </si>
  <si>
    <t>0804</t>
  </si>
  <si>
    <t>0900</t>
  </si>
  <si>
    <t>ЗДРАВООХРАНЕНИЕ</t>
  </si>
  <si>
    <t>0901</t>
  </si>
  <si>
    <t>0902</t>
  </si>
  <si>
    <t>0903</t>
  </si>
  <si>
    <t>0904</t>
  </si>
  <si>
    <t>0905</t>
  </si>
  <si>
    <t>0906</t>
  </si>
  <si>
    <t>0907</t>
  </si>
  <si>
    <t>0909</t>
  </si>
  <si>
    <t>1000</t>
  </si>
  <si>
    <t>СОЦИАЛЬНАЯ ПОЛИТИКА</t>
  </si>
  <si>
    <t>1001</t>
  </si>
  <si>
    <t>1002</t>
  </si>
  <si>
    <t>1003</t>
  </si>
  <si>
    <t>1004</t>
  </si>
  <si>
    <t>1006</t>
  </si>
  <si>
    <t>1100</t>
  </si>
  <si>
    <t>ФИЗИЧЕСКАЯ КУЛЬТУРА И СПОРТ</t>
  </si>
  <si>
    <t>1101</t>
  </si>
  <si>
    <t>1102</t>
  </si>
  <si>
    <t>1103</t>
  </si>
  <si>
    <t>1105</t>
  </si>
  <si>
    <t>1200</t>
  </si>
  <si>
    <t>СРЕДСТВА МАССОВОЙ ИНФОРМАЦИИ</t>
  </si>
  <si>
    <t>1201</t>
  </si>
  <si>
    <t>1202</t>
  </si>
  <si>
    <t>Периодическая печать и издательства</t>
  </si>
  <si>
    <t>1204</t>
  </si>
  <si>
    <t>1300</t>
  </si>
  <si>
    <t>ОБСЛУЖИВАНИЕ ГОСУДАРСТВЕННОГО И МУНИЦИПАЛЬНОГО ДОЛГА</t>
  </si>
  <si>
    <t>1301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</si>
  <si>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</si>
  <si>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</si>
  <si>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</si>
  <si>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1402</t>
  </si>
  <si>
    <t>1403</t>
  </si>
  <si>
    <t>%</t>
  </si>
  <si>
    <t>Наименование раздела, подраздела</t>
  </si>
  <si>
    <t>Исполнено</t>
  </si>
  <si>
    <t>Код</t>
  </si>
  <si>
    <t>тыс.рублей</t>
  </si>
  <si>
    <t>Утвержденный бюджет (в ред. Закона Сам.области от 07.09.2021 № 82-ГД)</t>
  </si>
  <si>
    <t>Сведения о фактически произведенных расходах по разделам, подразделам классификации расходов в сравнении с первоначально утверждеными законом о бюджете значениями и с уточненными значениями с учетом внесенных изменений за 2021 год</t>
  </si>
  <si>
    <t>% испол. к первонач. плану)</t>
  </si>
  <si>
    <t>% испол-нения</t>
  </si>
  <si>
    <t>Пояснения различий между первоначально утвержденными показателями расходов и уточненным планом, а также между уточненным планом и фактическими значениями*</t>
  </si>
  <si>
    <t>Первоначальная редакция закона об областном бюджете (ЗСО от 17.12.2020 №137-ГД)</t>
  </si>
  <si>
    <t xml:space="preserve">Исполнение свыше 100 % к первоначальному  плану обусловен поступлением средств федерального бюджета и безвозмездных поступлений госкорпорации "Фонда реформирования содействию ЖКХ", а также распределением дополнительно поступивших в течении года доходов, и как следствие увеличением плановых назначений с помощью  внесенения изменений в Закон Самарской  области "Об областном бюджете на 2021 год и плановый период 2022 и 2023 гг".
Основными причинами неполного исполнения расходной части областного бюджета являются:
- уменьшение стоимости товаров, работ, услуг в результате проведения конкурсных процедур;
- изменение сроков выполнения работ, графиков оплаты по государственным контрактам, расторжение ряда государственных контрактов;
- осуществление расходов на обеспечение мер социальной поддержки отдельных категорий граждан исходя из фактической численности граждан, имеющих право на получение выплат и компенсаций;
- осуществление расходов в соответствии с предоставленными актами выполненных работ, оказанных услуг;
- наличие нераспределенного остатка средств резервного фонда Правительства Самарской области;
- оптимизация бюджетных расходов.
</t>
  </si>
</sst>
</file>

<file path=xl/styles.xml><?xml version="1.0" encoding="utf-8"?>
<styleSheet xmlns="http://schemas.openxmlformats.org/spreadsheetml/2006/main">
  <numFmts count="2">
    <numFmt numFmtId="164" formatCode="00\.00"/>
    <numFmt numFmtId="165" formatCode="#,##0;[Red]\-#,##0;0"/>
  </numFmts>
  <fonts count="12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41">
    <xf numFmtId="0" fontId="0" fillId="0" borderId="0" xfId="0"/>
    <xf numFmtId="49" fontId="5" fillId="2" borderId="2" xfId="2" applyNumberFormat="1" applyFont="1" applyFill="1" applyBorder="1" applyAlignment="1">
      <alignment horizontal="center" vertical="top"/>
    </xf>
    <xf numFmtId="49" fontId="6" fillId="2" borderId="2" xfId="2" applyNumberFormat="1" applyFont="1" applyFill="1" applyBorder="1" applyAlignment="1">
      <alignment horizontal="center" vertical="top"/>
    </xf>
    <xf numFmtId="164" fontId="7" fillId="2" borderId="2" xfId="0" applyNumberFormat="1" applyFont="1" applyFill="1" applyBorder="1" applyAlignment="1" applyProtection="1">
      <alignment vertical="top" wrapText="1"/>
      <protection hidden="1"/>
    </xf>
    <xf numFmtId="0" fontId="5" fillId="2" borderId="2" xfId="2" applyFont="1" applyFill="1" applyBorder="1" applyAlignment="1">
      <alignment horizontal="left" vertical="top" wrapText="1"/>
    </xf>
    <xf numFmtId="164" fontId="7" fillId="2" borderId="2" xfId="2" applyNumberFormat="1" applyFont="1" applyFill="1" applyBorder="1" applyAlignment="1" applyProtection="1">
      <alignment vertical="top" wrapText="1"/>
      <protection hidden="1"/>
    </xf>
    <xf numFmtId="0" fontId="6" fillId="2" borderId="2" xfId="2" applyFont="1" applyFill="1" applyBorder="1" applyAlignment="1">
      <alignment vertical="top" wrapText="1"/>
    </xf>
    <xf numFmtId="0" fontId="8" fillId="2" borderId="2" xfId="0" applyFont="1" applyFill="1" applyBorder="1" applyAlignment="1" applyProtection="1">
      <alignment vertical="top"/>
      <protection hidden="1"/>
    </xf>
    <xf numFmtId="0" fontId="5" fillId="2" borderId="1" xfId="2" applyFont="1" applyFill="1" applyBorder="1" applyAlignment="1">
      <alignment horizontal="center" vertical="top" wrapText="1"/>
    </xf>
    <xf numFmtId="0" fontId="0" fillId="2" borderId="0" xfId="0" applyFill="1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165" fontId="4" fillId="2" borderId="2" xfId="0" applyNumberFormat="1" applyFont="1" applyFill="1" applyBorder="1" applyAlignment="1" applyProtection="1">
      <alignment horizontal="center" vertical="top"/>
      <protection hidden="1"/>
    </xf>
    <xf numFmtId="0" fontId="0" fillId="2" borderId="0" xfId="0" applyFill="1" applyAlignment="1">
      <alignment vertical="top"/>
    </xf>
    <xf numFmtId="165" fontId="3" fillId="2" borderId="2" xfId="0" applyNumberFormat="1" applyFont="1" applyFill="1" applyBorder="1" applyAlignment="1" applyProtection="1">
      <alignment horizontal="center" vertical="top"/>
      <protection hidden="1"/>
    </xf>
    <xf numFmtId="9" fontId="8" fillId="2" borderId="2" xfId="1" applyFont="1" applyFill="1" applyBorder="1" applyAlignment="1">
      <alignment horizontal="center" vertical="top"/>
    </xf>
    <xf numFmtId="9" fontId="7" fillId="2" borderId="2" xfId="1" applyFont="1" applyFill="1" applyBorder="1" applyAlignment="1">
      <alignment horizontal="center" vertical="top"/>
    </xf>
    <xf numFmtId="49" fontId="5" fillId="2" borderId="3" xfId="2" applyNumberFormat="1" applyFont="1" applyFill="1" applyBorder="1" applyAlignment="1">
      <alignment horizontal="center" vertical="top"/>
    </xf>
    <xf numFmtId="0" fontId="5" fillId="2" borderId="3" xfId="3" applyFont="1" applyFill="1" applyBorder="1" applyAlignment="1">
      <alignment horizontal="left" vertical="top" wrapText="1"/>
    </xf>
    <xf numFmtId="165" fontId="3" fillId="2" borderId="3" xfId="0" applyNumberFormat="1" applyFont="1" applyFill="1" applyBorder="1" applyAlignment="1" applyProtection="1">
      <alignment horizontal="center" vertical="top"/>
      <protection hidden="1"/>
    </xf>
    <xf numFmtId="9" fontId="8" fillId="2" borderId="3" xfId="1" applyFont="1" applyFill="1" applyBorder="1" applyAlignment="1">
      <alignment horizontal="center" vertical="top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/>
    <xf numFmtId="0" fontId="0" fillId="3" borderId="0" xfId="0" applyFill="1" applyAlignment="1">
      <alignment horizontal="center"/>
    </xf>
    <xf numFmtId="165" fontId="11" fillId="2" borderId="2" xfId="0" applyNumberFormat="1" applyFont="1" applyFill="1" applyBorder="1" applyAlignment="1" applyProtection="1">
      <alignment horizontal="center" vertical="top"/>
      <protection hidden="1"/>
    </xf>
    <xf numFmtId="0" fontId="0" fillId="2" borderId="6" xfId="0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0" applyNumberFormat="1" applyFont="1" applyFill="1" applyAlignment="1" applyProtection="1">
      <alignment horizontal="center" vertical="center" wrapText="1"/>
      <protection hidden="1"/>
    </xf>
    <xf numFmtId="0" fontId="8" fillId="2" borderId="0" xfId="0" applyNumberFormat="1" applyFont="1" applyFill="1" applyAlignment="1" applyProtection="1">
      <alignment horizontal="center" vertical="center" wrapText="1"/>
      <protection hidden="1"/>
    </xf>
    <xf numFmtId="0" fontId="8" fillId="2" borderId="1" xfId="0" applyNumberFormat="1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11" xfId="2"/>
    <cellStyle name="Обычный 29" xfId="3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showGridLines="0" tabSelected="1" view="pageBreakPreview" zoomScaleNormal="100" zoomScaleSheetLayoutView="100" workbookViewId="0">
      <selection activeCell="H9" sqref="H9:H90"/>
    </sheetView>
  </sheetViews>
  <sheetFormatPr defaultColWidth="9.140625" defaultRowHeight="12.75"/>
  <cols>
    <col min="1" max="1" width="11.7109375" style="9" customWidth="1"/>
    <col min="2" max="2" width="57.140625" style="9" customWidth="1"/>
    <col min="3" max="3" width="21.7109375" style="28" customWidth="1"/>
    <col min="4" max="4" width="19.28515625" style="12" customWidth="1"/>
    <col min="5" max="5" width="17.42578125" style="12" customWidth="1"/>
    <col min="6" max="6" width="10.85546875" style="29" customWidth="1"/>
    <col min="7" max="7" width="12.28515625" style="12" customWidth="1"/>
    <col min="8" max="8" width="42.5703125" style="9" customWidth="1"/>
    <col min="9" max="238" width="9.140625" style="9" customWidth="1"/>
    <col min="239" max="16384" width="9.140625" style="9"/>
  </cols>
  <sheetData>
    <row r="1" spans="1:8" ht="40.5" customHeight="1">
      <c r="A1" s="32" t="s">
        <v>170</v>
      </c>
      <c r="B1" s="32"/>
      <c r="C1" s="32"/>
      <c r="D1" s="32"/>
      <c r="E1" s="32"/>
      <c r="F1" s="32"/>
      <c r="G1" s="32"/>
    </row>
    <row r="2" spans="1:8" ht="20.25" customHeight="1">
      <c r="C2" s="9"/>
      <c r="D2" s="9"/>
      <c r="E2" s="9"/>
      <c r="F2" s="9"/>
      <c r="G2" s="9"/>
    </row>
    <row r="3" spans="1:8" ht="34.5" customHeight="1">
      <c r="A3" s="36"/>
      <c r="B3" s="37"/>
      <c r="C3" s="37"/>
      <c r="D3" s="37"/>
      <c r="E3" s="37"/>
      <c r="F3" s="37"/>
      <c r="G3" s="37"/>
    </row>
    <row r="4" spans="1:8" ht="12.75" customHeight="1">
      <c r="A4" s="10"/>
      <c r="B4" s="10"/>
      <c r="C4" s="10"/>
      <c r="D4" s="11"/>
      <c r="F4" s="12"/>
      <c r="G4" s="26" t="s">
        <v>168</v>
      </c>
    </row>
    <row r="5" spans="1:8" ht="12.75" customHeight="1">
      <c r="A5" s="38" t="s">
        <v>167</v>
      </c>
      <c r="B5" s="38" t="s">
        <v>165</v>
      </c>
      <c r="C5" s="34" t="s">
        <v>174</v>
      </c>
      <c r="D5" s="40" t="s">
        <v>169</v>
      </c>
      <c r="E5" s="40" t="s">
        <v>166</v>
      </c>
      <c r="F5" s="39" t="s">
        <v>164</v>
      </c>
      <c r="G5" s="39"/>
      <c r="H5" s="33" t="s">
        <v>173</v>
      </c>
    </row>
    <row r="6" spans="1:8" ht="108.75" customHeight="1">
      <c r="A6" s="38"/>
      <c r="B6" s="38"/>
      <c r="C6" s="35"/>
      <c r="D6" s="40"/>
      <c r="E6" s="40"/>
      <c r="F6" s="8" t="s">
        <v>171</v>
      </c>
      <c r="G6" s="8" t="s">
        <v>172</v>
      </c>
      <c r="H6" s="33"/>
    </row>
    <row r="7" spans="1:8" s="13" customFormat="1" ht="16.5" customHeight="1">
      <c r="A7" s="23">
        <v>1</v>
      </c>
      <c r="B7" s="24">
        <v>2</v>
      </c>
      <c r="C7" s="24"/>
      <c r="D7" s="24">
        <v>3</v>
      </c>
      <c r="E7" s="25">
        <v>5</v>
      </c>
      <c r="F7" s="27">
        <v>6</v>
      </c>
      <c r="G7" s="27">
        <v>7</v>
      </c>
      <c r="H7" s="27">
        <v>8</v>
      </c>
    </row>
    <row r="8" spans="1:8" s="15" customFormat="1" ht="19.5" customHeight="1">
      <c r="A8" s="19" t="s">
        <v>67</v>
      </c>
      <c r="B8" s="20" t="s">
        <v>68</v>
      </c>
      <c r="C8" s="21">
        <f>SUM(C9:C17)</f>
        <v>5693454.8900000006</v>
      </c>
      <c r="D8" s="21">
        <f>SUM(D9:D17)</f>
        <v>6642099.7444699993</v>
      </c>
      <c r="E8" s="21">
        <f t="shared" ref="E8" si="0">SUM(E9:E17)</f>
        <v>5730842.8411099995</v>
      </c>
      <c r="F8" s="22">
        <f>E8/C8</f>
        <v>1.0065668301290429</v>
      </c>
      <c r="G8" s="22">
        <f>E8/D8</f>
        <v>0.86280589897514215</v>
      </c>
    </row>
    <row r="9" spans="1:8" s="15" customFormat="1" ht="153" customHeight="1">
      <c r="A9" s="2" t="s">
        <v>69</v>
      </c>
      <c r="B9" s="3" t="s">
        <v>66</v>
      </c>
      <c r="C9" s="30">
        <v>186071.55</v>
      </c>
      <c r="D9" s="30">
        <v>205585.01011999999</v>
      </c>
      <c r="E9" s="30">
        <v>274372.3406</v>
      </c>
      <c r="F9" s="18">
        <f t="shared" ref="F9:F72" si="1">E9/C9</f>
        <v>1.4745528835547401</v>
      </c>
      <c r="G9" s="18">
        <f t="shared" ref="G9:G72" si="2">E9/D9</f>
        <v>1.3345931225231296</v>
      </c>
      <c r="H9" s="31" t="s">
        <v>175</v>
      </c>
    </row>
    <row r="10" spans="1:8" s="15" customFormat="1" ht="48.75" customHeight="1">
      <c r="A10" s="2" t="s">
        <v>70</v>
      </c>
      <c r="B10" s="3" t="s">
        <v>65</v>
      </c>
      <c r="C10" s="30">
        <v>381686.6</v>
      </c>
      <c r="D10" s="30">
        <v>420686.6</v>
      </c>
      <c r="E10" s="30">
        <v>421951.25539999997</v>
      </c>
      <c r="F10" s="18">
        <f t="shared" si="1"/>
        <v>1.1054914042043917</v>
      </c>
      <c r="G10" s="18">
        <f t="shared" si="2"/>
        <v>1.0030061699136601</v>
      </c>
      <c r="H10" s="31"/>
    </row>
    <row r="11" spans="1:8" s="15" customFormat="1" ht="63">
      <c r="A11" s="2" t="s">
        <v>71</v>
      </c>
      <c r="B11" s="3" t="s">
        <v>64</v>
      </c>
      <c r="C11" s="30">
        <v>52392.02</v>
      </c>
      <c r="D11" s="30">
        <v>54467.270490000003</v>
      </c>
      <c r="E11" s="30">
        <v>62395.98818</v>
      </c>
      <c r="F11" s="18">
        <f t="shared" si="1"/>
        <v>1.190944502235264</v>
      </c>
      <c r="G11" s="18">
        <f t="shared" si="2"/>
        <v>1.1455684784398308</v>
      </c>
      <c r="H11" s="31"/>
    </row>
    <row r="12" spans="1:8" s="15" customFormat="1" ht="15.75">
      <c r="A12" s="2" t="s">
        <v>72</v>
      </c>
      <c r="B12" s="3" t="s">
        <v>63</v>
      </c>
      <c r="C12" s="30">
        <v>598495.37</v>
      </c>
      <c r="D12" s="30">
        <v>692486.07539999997</v>
      </c>
      <c r="E12" s="30">
        <v>681776.27715999994</v>
      </c>
      <c r="F12" s="18">
        <f t="shared" si="1"/>
        <v>1.1391504618657282</v>
      </c>
      <c r="G12" s="18">
        <f t="shared" si="2"/>
        <v>0.98453427639853441</v>
      </c>
      <c r="H12" s="31"/>
    </row>
    <row r="13" spans="1:8" s="15" customFormat="1" ht="47.25">
      <c r="A13" s="2" t="s">
        <v>73</v>
      </c>
      <c r="B13" s="3" t="s">
        <v>62</v>
      </c>
      <c r="C13" s="30">
        <v>504165.45</v>
      </c>
      <c r="D13" s="30">
        <v>518109.35277999996</v>
      </c>
      <c r="E13" s="30">
        <v>549653.97831999999</v>
      </c>
      <c r="F13" s="18">
        <f t="shared" si="1"/>
        <v>1.0902253978728609</v>
      </c>
      <c r="G13" s="18">
        <f t="shared" si="2"/>
        <v>1.0608841075165738</v>
      </c>
      <c r="H13" s="31"/>
    </row>
    <row r="14" spans="1:8" s="15" customFormat="1" ht="15.75">
      <c r="A14" s="2" t="s">
        <v>74</v>
      </c>
      <c r="B14" s="3" t="s">
        <v>61</v>
      </c>
      <c r="C14" s="30">
        <v>393344.3</v>
      </c>
      <c r="D14" s="30">
        <v>609914.94869000011</v>
      </c>
      <c r="E14" s="30">
        <v>609580.13777999999</v>
      </c>
      <c r="F14" s="18">
        <f t="shared" si="1"/>
        <v>1.5497368025416918</v>
      </c>
      <c r="G14" s="18">
        <f t="shared" si="2"/>
        <v>0.99945105311696447</v>
      </c>
      <c r="H14" s="31"/>
    </row>
    <row r="15" spans="1:8" s="15" customFormat="1" ht="31.5">
      <c r="A15" s="2" t="s">
        <v>75</v>
      </c>
      <c r="B15" s="3" t="s">
        <v>60</v>
      </c>
      <c r="C15" s="30">
        <v>670</v>
      </c>
      <c r="D15" s="30">
        <v>670</v>
      </c>
      <c r="E15" s="30">
        <v>500</v>
      </c>
      <c r="F15" s="18">
        <f t="shared" si="1"/>
        <v>0.74626865671641796</v>
      </c>
      <c r="G15" s="18">
        <f t="shared" si="2"/>
        <v>0.74626865671641796</v>
      </c>
      <c r="H15" s="31"/>
    </row>
    <row r="16" spans="1:8" s="15" customFormat="1" ht="15.75">
      <c r="A16" s="2" t="s">
        <v>76</v>
      </c>
      <c r="B16" s="3" t="s">
        <v>59</v>
      </c>
      <c r="C16" s="30">
        <v>357000</v>
      </c>
      <c r="D16" s="30">
        <v>371084.35486999998</v>
      </c>
      <c r="E16" s="30">
        <v>0</v>
      </c>
      <c r="F16" s="18">
        <f t="shared" si="1"/>
        <v>0</v>
      </c>
      <c r="G16" s="18">
        <f t="shared" si="2"/>
        <v>0</v>
      </c>
      <c r="H16" s="31"/>
    </row>
    <row r="17" spans="1:8" s="15" customFormat="1" ht="23.25" customHeight="1">
      <c r="A17" s="2" t="s">
        <v>77</v>
      </c>
      <c r="B17" s="3" t="s">
        <v>58</v>
      </c>
      <c r="C17" s="30">
        <v>3219629.6</v>
      </c>
      <c r="D17" s="30">
        <v>3769096.1321199997</v>
      </c>
      <c r="E17" s="30">
        <v>3130612.8636699999</v>
      </c>
      <c r="F17" s="18">
        <f t="shared" si="1"/>
        <v>0.97235187043565496</v>
      </c>
      <c r="G17" s="18">
        <f t="shared" si="2"/>
        <v>0.83060042883786234</v>
      </c>
      <c r="H17" s="31"/>
    </row>
    <row r="18" spans="1:8" s="15" customFormat="1" ht="19.5" customHeight="1">
      <c r="A18" s="1" t="s">
        <v>78</v>
      </c>
      <c r="B18" s="4" t="s">
        <v>79</v>
      </c>
      <c r="C18" s="16">
        <f>SUM(C19:C20)</f>
        <v>57692</v>
      </c>
      <c r="D18" s="16">
        <f>SUM(D19:D20)</f>
        <v>61940</v>
      </c>
      <c r="E18" s="16">
        <f t="shared" ref="E18" si="3">SUM(E19:E20)</f>
        <v>59201.300309999999</v>
      </c>
      <c r="F18" s="17">
        <f t="shared" si="1"/>
        <v>1.026161344900506</v>
      </c>
      <c r="G18" s="17">
        <f t="shared" si="2"/>
        <v>0.95578463529221824</v>
      </c>
      <c r="H18" s="31"/>
    </row>
    <row r="19" spans="1:8" s="15" customFormat="1" ht="15.75">
      <c r="A19" s="2" t="s">
        <v>80</v>
      </c>
      <c r="B19" s="3" t="s">
        <v>57</v>
      </c>
      <c r="C19" s="30">
        <v>46721.2</v>
      </c>
      <c r="D19" s="30">
        <v>46721.2</v>
      </c>
      <c r="E19" s="30">
        <v>46401.25</v>
      </c>
      <c r="F19" s="18">
        <f t="shared" si="1"/>
        <v>0.99315193102916888</v>
      </c>
      <c r="G19" s="18">
        <f t="shared" si="2"/>
        <v>0.99315193102916888</v>
      </c>
      <c r="H19" s="31"/>
    </row>
    <row r="20" spans="1:8" s="15" customFormat="1" ht="20.25" customHeight="1">
      <c r="A20" s="2" t="s">
        <v>81</v>
      </c>
      <c r="B20" s="3" t="s">
        <v>56</v>
      </c>
      <c r="C20" s="30">
        <v>10970.8</v>
      </c>
      <c r="D20" s="30">
        <v>15218.8</v>
      </c>
      <c r="E20" s="30">
        <v>12800.050310000001</v>
      </c>
      <c r="F20" s="18">
        <f t="shared" si="1"/>
        <v>1.1667380965836585</v>
      </c>
      <c r="G20" s="18">
        <f t="shared" si="2"/>
        <v>0.84106830433411317</v>
      </c>
      <c r="H20" s="31"/>
    </row>
    <row r="21" spans="1:8" s="15" customFormat="1" ht="35.25" customHeight="1">
      <c r="A21" s="1" t="s">
        <v>82</v>
      </c>
      <c r="B21" s="4" t="s">
        <v>83</v>
      </c>
      <c r="C21" s="16">
        <f>SUM(C22:C25)</f>
        <v>1696302.7799999998</v>
      </c>
      <c r="D21" s="16">
        <f>SUM(D22:D25)</f>
        <v>1988030.30302</v>
      </c>
      <c r="E21" s="16">
        <f>SUM(E22:E25)</f>
        <v>2019956.1829299999</v>
      </c>
      <c r="F21" s="17">
        <f t="shared" si="1"/>
        <v>1.1907993117419757</v>
      </c>
      <c r="G21" s="17">
        <f t="shared" si="2"/>
        <v>1.0160590509417797</v>
      </c>
      <c r="H21" s="31"/>
    </row>
    <row r="22" spans="1:8" s="15" customFormat="1" ht="15.75">
      <c r="A22" s="2" t="s">
        <v>84</v>
      </c>
      <c r="B22" s="3" t="s">
        <v>55</v>
      </c>
      <c r="C22" s="30">
        <v>271159.92</v>
      </c>
      <c r="D22" s="30">
        <v>379079.86907000002</v>
      </c>
      <c r="E22" s="30">
        <v>364319.92144000001</v>
      </c>
      <c r="F22" s="18">
        <f t="shared" si="1"/>
        <v>1.343561103868153</v>
      </c>
      <c r="G22" s="18">
        <f t="shared" si="2"/>
        <v>0.96106375243240771</v>
      </c>
      <c r="H22" s="31"/>
    </row>
    <row r="23" spans="1:8" s="15" customFormat="1" ht="47.25">
      <c r="A23" s="2" t="s">
        <v>85</v>
      </c>
      <c r="B23" s="3" t="s">
        <v>54</v>
      </c>
      <c r="C23" s="30">
        <v>1083747.43</v>
      </c>
      <c r="D23" s="30">
        <v>1156196.885</v>
      </c>
      <c r="E23" s="30">
        <v>1200336.6980099999</v>
      </c>
      <c r="F23" s="18">
        <f t="shared" si="1"/>
        <v>1.1075797411671833</v>
      </c>
      <c r="G23" s="18">
        <f t="shared" si="2"/>
        <v>1.0381767271497189</v>
      </c>
      <c r="H23" s="31"/>
    </row>
    <row r="24" spans="1:8" s="15" customFormat="1" ht="15.75">
      <c r="A24" s="2" t="s">
        <v>86</v>
      </c>
      <c r="B24" s="3" t="s">
        <v>53</v>
      </c>
      <c r="C24" s="30">
        <v>14419</v>
      </c>
      <c r="D24" s="30">
        <v>14419</v>
      </c>
      <c r="E24" s="30">
        <v>14411</v>
      </c>
      <c r="F24" s="18">
        <f t="shared" si="1"/>
        <v>0.99944517650322495</v>
      </c>
      <c r="G24" s="18">
        <f t="shared" si="2"/>
        <v>0.99944517650322495</v>
      </c>
      <c r="H24" s="31"/>
    </row>
    <row r="25" spans="1:8" s="15" customFormat="1" ht="31.5">
      <c r="A25" s="2" t="s">
        <v>87</v>
      </c>
      <c r="B25" s="3" t="s">
        <v>52</v>
      </c>
      <c r="C25" s="30">
        <v>326976.43</v>
      </c>
      <c r="D25" s="30">
        <v>438334.54894999997</v>
      </c>
      <c r="E25" s="30">
        <v>440888.56348000001</v>
      </c>
      <c r="F25" s="18">
        <f t="shared" si="1"/>
        <v>1.3483802593355123</v>
      </c>
      <c r="G25" s="18">
        <f t="shared" si="2"/>
        <v>1.0058266329590446</v>
      </c>
      <c r="H25" s="31"/>
    </row>
    <row r="26" spans="1:8" s="15" customFormat="1" ht="15" customHeight="1">
      <c r="A26" s="1" t="s">
        <v>88</v>
      </c>
      <c r="B26" s="4" t="s">
        <v>89</v>
      </c>
      <c r="C26" s="16">
        <f>SUM(C27:C36)</f>
        <v>48703531.530000001</v>
      </c>
      <c r="D26" s="16">
        <f>SUM(D27:D36)</f>
        <v>69547257.290040001</v>
      </c>
      <c r="E26" s="16">
        <f t="shared" ref="E26" si="4">SUM(E27:E36)</f>
        <v>59610749.469450004</v>
      </c>
      <c r="F26" s="17">
        <f t="shared" si="1"/>
        <v>1.2239512741028125</v>
      </c>
      <c r="G26" s="17">
        <f t="shared" si="2"/>
        <v>0.85712581332789639</v>
      </c>
      <c r="H26" s="31"/>
    </row>
    <row r="27" spans="1:8" s="15" customFormat="1" ht="15.75">
      <c r="A27" s="2" t="s">
        <v>90</v>
      </c>
      <c r="B27" s="3" t="s">
        <v>51</v>
      </c>
      <c r="C27" s="30">
        <v>567474.56999999995</v>
      </c>
      <c r="D27" s="30">
        <v>653071.87144000002</v>
      </c>
      <c r="E27" s="30">
        <v>670382.98801999993</v>
      </c>
      <c r="F27" s="18">
        <f t="shared" si="1"/>
        <v>1.1813445455714429</v>
      </c>
      <c r="G27" s="18">
        <f t="shared" si="2"/>
        <v>1.0265072151122197</v>
      </c>
      <c r="H27" s="31"/>
    </row>
    <row r="28" spans="1:8" s="15" customFormat="1" ht="15.75">
      <c r="A28" s="2" t="s">
        <v>91</v>
      </c>
      <c r="B28" s="3" t="s">
        <v>50</v>
      </c>
      <c r="C28" s="30">
        <v>108747.7</v>
      </c>
      <c r="D28" s="30">
        <v>151429.6</v>
      </c>
      <c r="E28" s="30">
        <v>164154.06956</v>
      </c>
      <c r="F28" s="18">
        <f t="shared" si="1"/>
        <v>1.509494633541675</v>
      </c>
      <c r="G28" s="18">
        <f t="shared" si="2"/>
        <v>1.0840289451996175</v>
      </c>
      <c r="H28" s="31"/>
    </row>
    <row r="29" spans="1:8" s="15" customFormat="1" ht="15.75">
      <c r="A29" s="2" t="s">
        <v>92</v>
      </c>
      <c r="B29" s="3" t="s">
        <v>49</v>
      </c>
      <c r="C29" s="30">
        <v>2839379.47</v>
      </c>
      <c r="D29" s="30">
        <v>4566266.9205799997</v>
      </c>
      <c r="E29" s="30">
        <v>4486701.4476999994</v>
      </c>
      <c r="F29" s="18">
        <f t="shared" si="1"/>
        <v>1.580169714934228</v>
      </c>
      <c r="G29" s="18">
        <f t="shared" si="2"/>
        <v>0.98257537847351817</v>
      </c>
      <c r="H29" s="31"/>
    </row>
    <row r="30" spans="1:8" s="15" customFormat="1" ht="15.75">
      <c r="A30" s="2" t="s">
        <v>93</v>
      </c>
      <c r="B30" s="3" t="s">
        <v>48</v>
      </c>
      <c r="C30" s="30">
        <v>38709.64</v>
      </c>
      <c r="D30" s="30">
        <v>51039.970710000001</v>
      </c>
      <c r="E30" s="30">
        <v>25951.750390000001</v>
      </c>
      <c r="F30" s="18">
        <f t="shared" si="1"/>
        <v>0.67042086648183763</v>
      </c>
      <c r="G30" s="18">
        <f t="shared" si="2"/>
        <v>0.50845935115153595</v>
      </c>
      <c r="H30" s="31"/>
    </row>
    <row r="31" spans="1:8" s="15" customFormat="1" ht="15.75">
      <c r="A31" s="2" t="s">
        <v>94</v>
      </c>
      <c r="B31" s="3" t="s">
        <v>47</v>
      </c>
      <c r="C31" s="30">
        <v>677186.93</v>
      </c>
      <c r="D31" s="30">
        <v>691220.62038999994</v>
      </c>
      <c r="E31" s="30">
        <v>694796.92201999994</v>
      </c>
      <c r="F31" s="18">
        <f t="shared" si="1"/>
        <v>1.0260046247791579</v>
      </c>
      <c r="G31" s="18">
        <f t="shared" si="2"/>
        <v>1.0051738931456966</v>
      </c>
      <c r="H31" s="31"/>
    </row>
    <row r="32" spans="1:8" s="15" customFormat="1" ht="15.75">
      <c r="A32" s="2" t="s">
        <v>95</v>
      </c>
      <c r="B32" s="3" t="s">
        <v>46</v>
      </c>
      <c r="C32" s="30">
        <v>1594301.23</v>
      </c>
      <c r="D32" s="30">
        <v>2086170.4682199999</v>
      </c>
      <c r="E32" s="30">
        <v>1980500.70774</v>
      </c>
      <c r="F32" s="18">
        <f t="shared" si="1"/>
        <v>1.2422374583126929</v>
      </c>
      <c r="G32" s="18">
        <f t="shared" si="2"/>
        <v>0.94934749480460179</v>
      </c>
      <c r="H32" s="31"/>
    </row>
    <row r="33" spans="1:9" s="15" customFormat="1" ht="15.75">
      <c r="A33" s="2" t="s">
        <v>96</v>
      </c>
      <c r="B33" s="3" t="s">
        <v>45</v>
      </c>
      <c r="C33" s="30">
        <v>38371153.799999997</v>
      </c>
      <c r="D33" s="30">
        <v>49109473.078809999</v>
      </c>
      <c r="E33" s="30">
        <v>45748898.95448</v>
      </c>
      <c r="F33" s="18">
        <f t="shared" si="1"/>
        <v>1.1922732163055259</v>
      </c>
      <c r="G33" s="18">
        <f t="shared" si="2"/>
        <v>0.93156973769730722</v>
      </c>
      <c r="H33" s="31"/>
    </row>
    <row r="34" spans="1:9" s="15" customFormat="1" ht="15.75">
      <c r="A34" s="2" t="s">
        <v>97</v>
      </c>
      <c r="B34" s="3" t="s">
        <v>44</v>
      </c>
      <c r="C34" s="30">
        <v>757919.06</v>
      </c>
      <c r="D34" s="30">
        <v>1097256.46221</v>
      </c>
      <c r="E34" s="30">
        <v>1030702.97008</v>
      </c>
      <c r="F34" s="18">
        <f t="shared" si="1"/>
        <v>1.3599116640238602</v>
      </c>
      <c r="G34" s="18">
        <f t="shared" si="2"/>
        <v>0.93934554552911564</v>
      </c>
      <c r="H34" s="31"/>
    </row>
    <row r="35" spans="1:9" s="15" customFormat="1" ht="31.5">
      <c r="A35" s="2" t="s">
        <v>98</v>
      </c>
      <c r="B35" s="3" t="s">
        <v>43</v>
      </c>
      <c r="C35" s="30">
        <v>15000</v>
      </c>
      <c r="D35" s="30">
        <v>16000</v>
      </c>
      <c r="E35" s="30">
        <v>15000</v>
      </c>
      <c r="F35" s="18">
        <f t="shared" si="1"/>
        <v>1</v>
      </c>
      <c r="G35" s="18">
        <f t="shared" si="2"/>
        <v>0.9375</v>
      </c>
      <c r="H35" s="31"/>
    </row>
    <row r="36" spans="1:9" s="15" customFormat="1" ht="18" customHeight="1">
      <c r="A36" s="2" t="s">
        <v>99</v>
      </c>
      <c r="B36" s="3" t="s">
        <v>42</v>
      </c>
      <c r="C36" s="30">
        <v>3733659.13</v>
      </c>
      <c r="D36" s="30">
        <v>11125328.29768</v>
      </c>
      <c r="E36" s="30">
        <v>4793659.6594599998</v>
      </c>
      <c r="F36" s="18">
        <f t="shared" si="1"/>
        <v>1.2839039378134125</v>
      </c>
      <c r="G36" s="18">
        <f t="shared" si="2"/>
        <v>0.43087804073697644</v>
      </c>
      <c r="H36" s="31"/>
    </row>
    <row r="37" spans="1:9" s="15" customFormat="1" ht="19.5" customHeight="1">
      <c r="A37" s="1" t="s">
        <v>100</v>
      </c>
      <c r="B37" s="4" t="s">
        <v>101</v>
      </c>
      <c r="C37" s="16">
        <f>SUM(C38:C41)</f>
        <v>6718468.46</v>
      </c>
      <c r="D37" s="16">
        <f>SUM(D38:D41)</f>
        <v>14765867.340859998</v>
      </c>
      <c r="E37" s="16">
        <f t="shared" ref="E37" si="5">SUM(E38:E41)</f>
        <v>12120373.878459999</v>
      </c>
      <c r="F37" s="17">
        <f t="shared" si="1"/>
        <v>1.8040382195170712</v>
      </c>
      <c r="G37" s="17">
        <f t="shared" si="2"/>
        <v>0.82083724570114425</v>
      </c>
      <c r="H37" s="31"/>
      <c r="I37" s="15">
        <f>C37-H37</f>
        <v>6718468.46</v>
      </c>
    </row>
    <row r="38" spans="1:9" s="15" customFormat="1" ht="15.75">
      <c r="A38" s="2" t="s">
        <v>102</v>
      </c>
      <c r="B38" s="3" t="s">
        <v>41</v>
      </c>
      <c r="C38" s="30">
        <v>2122354.61</v>
      </c>
      <c r="D38" s="30">
        <v>7339455.2165799998</v>
      </c>
      <c r="E38" s="30">
        <v>5062097.0904899994</v>
      </c>
      <c r="F38" s="18">
        <f t="shared" si="1"/>
        <v>2.3851325629744786</v>
      </c>
      <c r="G38" s="18">
        <f t="shared" si="2"/>
        <v>0.68971019525462929</v>
      </c>
      <c r="H38" s="31"/>
    </row>
    <row r="39" spans="1:9" s="15" customFormat="1" ht="15.75">
      <c r="A39" s="2" t="s">
        <v>103</v>
      </c>
      <c r="B39" s="3" t="s">
        <v>40</v>
      </c>
      <c r="C39" s="30">
        <v>228094.26</v>
      </c>
      <c r="D39" s="30">
        <v>1731973.98627</v>
      </c>
      <c r="E39" s="30">
        <v>2056803.70964</v>
      </c>
      <c r="F39" s="18">
        <f t="shared" si="1"/>
        <v>9.0173409433450882</v>
      </c>
      <c r="G39" s="18">
        <f t="shared" si="2"/>
        <v>1.1875488465444894</v>
      </c>
      <c r="H39" s="31"/>
    </row>
    <row r="40" spans="1:9" s="15" customFormat="1" ht="15.75">
      <c r="A40" s="2" t="s">
        <v>104</v>
      </c>
      <c r="B40" s="3" t="s">
        <v>39</v>
      </c>
      <c r="C40" s="30">
        <v>2379037.38</v>
      </c>
      <c r="D40" s="30">
        <v>2859607.50979</v>
      </c>
      <c r="E40" s="30">
        <v>2466487.5891700001</v>
      </c>
      <c r="F40" s="18">
        <f t="shared" si="1"/>
        <v>1.0367586528505912</v>
      </c>
      <c r="G40" s="18">
        <f t="shared" si="2"/>
        <v>0.86252661623172566</v>
      </c>
      <c r="H40" s="31"/>
    </row>
    <row r="41" spans="1:9" s="15" customFormat="1" ht="31.5">
      <c r="A41" s="2" t="s">
        <v>105</v>
      </c>
      <c r="B41" s="3" t="s">
        <v>38</v>
      </c>
      <c r="C41" s="30">
        <v>1988982.21</v>
      </c>
      <c r="D41" s="30">
        <v>2834830.6282199998</v>
      </c>
      <c r="E41" s="30">
        <v>2534985.4891599999</v>
      </c>
      <c r="F41" s="18">
        <f t="shared" si="1"/>
        <v>1.2745139078745205</v>
      </c>
      <c r="G41" s="18">
        <f t="shared" si="2"/>
        <v>0.89422819971143253</v>
      </c>
      <c r="H41" s="31"/>
    </row>
    <row r="42" spans="1:9" s="15" customFormat="1" ht="19.5" customHeight="1">
      <c r="A42" s="1" t="s">
        <v>106</v>
      </c>
      <c r="B42" s="4" t="s">
        <v>107</v>
      </c>
      <c r="C42" s="16">
        <v>2890088.2</v>
      </c>
      <c r="D42" s="16">
        <f>SUM(D43:D46)</f>
        <v>3090323.2329200003</v>
      </c>
      <c r="E42" s="16">
        <f t="shared" ref="E42" si="6">SUM(E43:E46)</f>
        <v>3061223.6782200001</v>
      </c>
      <c r="F42" s="17">
        <f t="shared" si="1"/>
        <v>1.0592146212769562</v>
      </c>
      <c r="G42" s="17">
        <f t="shared" si="2"/>
        <v>0.99058365338938847</v>
      </c>
      <c r="H42" s="31"/>
    </row>
    <row r="43" spans="1:9" s="15" customFormat="1" ht="19.5" customHeight="1">
      <c r="A43" s="2" t="s">
        <v>108</v>
      </c>
      <c r="B43" s="3" t="s">
        <v>37</v>
      </c>
      <c r="C43" s="30">
        <v>36444.6</v>
      </c>
      <c r="D43" s="30">
        <v>36444.6</v>
      </c>
      <c r="E43" s="30">
        <v>36370.229810000004</v>
      </c>
      <c r="F43" s="18">
        <f t="shared" si="1"/>
        <v>0.99795936325271795</v>
      </c>
      <c r="G43" s="18">
        <f t="shared" si="2"/>
        <v>0.99795936325271795</v>
      </c>
      <c r="H43" s="31"/>
    </row>
    <row r="44" spans="1:9" s="15" customFormat="1" ht="23.25" customHeight="1">
      <c r="A44" s="2" t="s">
        <v>109</v>
      </c>
      <c r="B44" s="3" t="s">
        <v>36</v>
      </c>
      <c r="C44" s="30">
        <v>2632939.38</v>
      </c>
      <c r="D44" s="30">
        <v>2775772.41542</v>
      </c>
      <c r="E44" s="30">
        <v>2731539.0344000002</v>
      </c>
      <c r="F44" s="18">
        <f t="shared" si="1"/>
        <v>1.0374485091259489</v>
      </c>
      <c r="G44" s="18">
        <f t="shared" si="2"/>
        <v>0.98406447849460787</v>
      </c>
      <c r="H44" s="31"/>
    </row>
    <row r="45" spans="1:9" s="15" customFormat="1" ht="34.5" customHeight="1">
      <c r="A45" s="2" t="s">
        <v>110</v>
      </c>
      <c r="B45" s="3" t="s">
        <v>35</v>
      </c>
      <c r="C45" s="30">
        <v>18296.599999999999</v>
      </c>
      <c r="D45" s="30">
        <v>19438.653140000002</v>
      </c>
      <c r="E45" s="30">
        <v>19429.695739999999</v>
      </c>
      <c r="F45" s="18">
        <f t="shared" si="1"/>
        <v>1.0619293059912771</v>
      </c>
      <c r="G45" s="18">
        <f t="shared" si="2"/>
        <v>0.9995391964692466</v>
      </c>
      <c r="H45" s="31"/>
    </row>
    <row r="46" spans="1:9" s="15" customFormat="1" ht="21" customHeight="1">
      <c r="A46" s="2" t="s">
        <v>111</v>
      </c>
      <c r="B46" s="3" t="s">
        <v>34</v>
      </c>
      <c r="C46" s="30">
        <v>202407.62090000001</v>
      </c>
      <c r="D46" s="30">
        <v>258667.56436000002</v>
      </c>
      <c r="E46" s="30">
        <v>273884.71826999995</v>
      </c>
      <c r="F46" s="18">
        <f t="shared" si="1"/>
        <v>1.3531344178256677</v>
      </c>
      <c r="G46" s="18">
        <f t="shared" si="2"/>
        <v>1.0588289990963904</v>
      </c>
      <c r="H46" s="31"/>
    </row>
    <row r="47" spans="1:9" s="15" customFormat="1" ht="15" customHeight="1">
      <c r="A47" s="1" t="s">
        <v>112</v>
      </c>
      <c r="B47" s="4" t="s">
        <v>113</v>
      </c>
      <c r="C47" s="16">
        <f>SUM(C48:C56)</f>
        <v>44971437.537199996</v>
      </c>
      <c r="D47" s="16">
        <f>SUM(D48:D56)</f>
        <v>46141816.089230001</v>
      </c>
      <c r="E47" s="16">
        <f t="shared" ref="E47" si="7">SUM(E48:E56)</f>
        <v>45212635.769990005</v>
      </c>
      <c r="F47" s="17">
        <f t="shared" si="1"/>
        <v>1.0053633649711662</v>
      </c>
      <c r="G47" s="17">
        <f t="shared" si="2"/>
        <v>0.97986251088506948</v>
      </c>
      <c r="H47" s="31"/>
    </row>
    <row r="48" spans="1:9" s="15" customFormat="1" ht="15.75">
      <c r="A48" s="2" t="s">
        <v>114</v>
      </c>
      <c r="B48" s="3" t="s">
        <v>33</v>
      </c>
      <c r="C48" s="30">
        <v>13099280.689139999</v>
      </c>
      <c r="D48" s="30">
        <v>13383380.47696</v>
      </c>
      <c r="E48" s="30">
        <v>13316827.080260001</v>
      </c>
      <c r="F48" s="18">
        <f t="shared" si="1"/>
        <v>1.0166075066473199</v>
      </c>
      <c r="G48" s="18">
        <f t="shared" si="2"/>
        <v>0.99502716097666255</v>
      </c>
      <c r="H48" s="31"/>
    </row>
    <row r="49" spans="1:8" s="15" customFormat="1" ht="15.75">
      <c r="A49" s="2" t="s">
        <v>115</v>
      </c>
      <c r="B49" s="3" t="s">
        <v>32</v>
      </c>
      <c r="C49" s="30">
        <v>19423913.302370001</v>
      </c>
      <c r="D49" s="30">
        <v>19050604.640419997</v>
      </c>
      <c r="E49" s="30">
        <v>18690438.224720001</v>
      </c>
      <c r="F49" s="18">
        <f t="shared" si="1"/>
        <v>0.96223855274516157</v>
      </c>
      <c r="G49" s="18">
        <f t="shared" si="2"/>
        <v>0.98109422653516076</v>
      </c>
      <c r="H49" s="31"/>
    </row>
    <row r="50" spans="1:8" s="15" customFormat="1" ht="15.75">
      <c r="A50" s="2" t="s">
        <v>116</v>
      </c>
      <c r="B50" s="3" t="s">
        <v>31</v>
      </c>
      <c r="C50" s="30">
        <v>1716771.8838199999</v>
      </c>
      <c r="D50" s="30">
        <v>1715892.8838199999</v>
      </c>
      <c r="E50" s="30">
        <v>1710676.90506</v>
      </c>
      <c r="F50" s="18">
        <f t="shared" si="1"/>
        <v>0.99644974453656721</v>
      </c>
      <c r="G50" s="18">
        <f t="shared" si="2"/>
        <v>0.99696019558727478</v>
      </c>
      <c r="H50" s="31"/>
    </row>
    <row r="51" spans="1:8" s="15" customFormat="1" ht="15.75">
      <c r="A51" s="2" t="s">
        <v>117</v>
      </c>
      <c r="B51" s="3" t="s">
        <v>30</v>
      </c>
      <c r="C51" s="30">
        <v>4741664.1654599998</v>
      </c>
      <c r="D51" s="30">
        <v>4968338.2654600004</v>
      </c>
      <c r="E51" s="30">
        <v>4768874.0395900002</v>
      </c>
      <c r="F51" s="18">
        <f t="shared" si="1"/>
        <v>1.0057384650579446</v>
      </c>
      <c r="G51" s="18">
        <f t="shared" si="2"/>
        <v>0.95985292964919877</v>
      </c>
      <c r="H51" s="31"/>
    </row>
    <row r="52" spans="1:8" s="15" customFormat="1" ht="31.5">
      <c r="A52" s="2" t="s">
        <v>118</v>
      </c>
      <c r="B52" s="3" t="s">
        <v>29</v>
      </c>
      <c r="C52" s="30">
        <v>78630.649999999994</v>
      </c>
      <c r="D52" s="30">
        <v>78643.649999999994</v>
      </c>
      <c r="E52" s="30">
        <v>77936.227430000014</v>
      </c>
      <c r="F52" s="18">
        <f t="shared" si="1"/>
        <v>0.99116855106755464</v>
      </c>
      <c r="G52" s="18">
        <f t="shared" si="2"/>
        <v>0.99100470832673737</v>
      </c>
      <c r="H52" s="31"/>
    </row>
    <row r="53" spans="1:8" s="15" customFormat="1" ht="15.75">
      <c r="A53" s="2" t="s">
        <v>119</v>
      </c>
      <c r="B53" s="3" t="s">
        <v>28</v>
      </c>
      <c r="C53" s="30">
        <v>800</v>
      </c>
      <c r="D53" s="30">
        <v>800</v>
      </c>
      <c r="E53" s="30">
        <v>800</v>
      </c>
      <c r="F53" s="18">
        <f t="shared" si="1"/>
        <v>1</v>
      </c>
      <c r="G53" s="18">
        <f t="shared" si="2"/>
        <v>1</v>
      </c>
      <c r="H53" s="31"/>
    </row>
    <row r="54" spans="1:8" s="15" customFormat="1" ht="15.75">
      <c r="A54" s="2" t="s">
        <v>120</v>
      </c>
      <c r="B54" s="3" t="s">
        <v>27</v>
      </c>
      <c r="C54" s="30">
        <v>890609.81651000003</v>
      </c>
      <c r="D54" s="30">
        <v>1139015.8054300002</v>
      </c>
      <c r="E54" s="30">
        <v>1099976.7149</v>
      </c>
      <c r="F54" s="18">
        <f t="shared" si="1"/>
        <v>1.2350826304727229</v>
      </c>
      <c r="G54" s="18">
        <f t="shared" si="2"/>
        <v>0.96572559367140465</v>
      </c>
      <c r="H54" s="31"/>
    </row>
    <row r="55" spans="1:8" s="15" customFormat="1" ht="31.5">
      <c r="A55" s="2" t="s">
        <v>121</v>
      </c>
      <c r="B55" s="3" t="s">
        <v>26</v>
      </c>
      <c r="C55" s="30">
        <v>12800</v>
      </c>
      <c r="D55" s="30">
        <v>12800</v>
      </c>
      <c r="E55" s="30">
        <v>12760</v>
      </c>
      <c r="F55" s="18">
        <f t="shared" si="1"/>
        <v>0.99687499999999996</v>
      </c>
      <c r="G55" s="18">
        <f t="shared" si="2"/>
        <v>0.99687499999999996</v>
      </c>
      <c r="H55" s="31"/>
    </row>
    <row r="56" spans="1:8" s="15" customFormat="1" ht="15.75">
      <c r="A56" s="2" t="s">
        <v>122</v>
      </c>
      <c r="B56" s="3" t="s">
        <v>25</v>
      </c>
      <c r="C56" s="30">
        <v>5006967.0298999995</v>
      </c>
      <c r="D56" s="30">
        <v>5792340.3671400007</v>
      </c>
      <c r="E56" s="30">
        <v>5534346.5780299995</v>
      </c>
      <c r="F56" s="18">
        <f t="shared" si="1"/>
        <v>1.105329143367763</v>
      </c>
      <c r="G56" s="18">
        <f t="shared" si="2"/>
        <v>0.9554594908521602</v>
      </c>
      <c r="H56" s="31"/>
    </row>
    <row r="57" spans="1:8" s="15" customFormat="1" ht="15" customHeight="1">
      <c r="A57" s="1" t="s">
        <v>123</v>
      </c>
      <c r="B57" s="4" t="s">
        <v>124</v>
      </c>
      <c r="C57" s="16">
        <f>SUM(C58:C59)</f>
        <v>2352718.8745300001</v>
      </c>
      <c r="D57" s="16">
        <f>SUM(D58:D59)</f>
        <v>3099183.8378600003</v>
      </c>
      <c r="E57" s="16">
        <f t="shared" ref="E57" si="8">SUM(E58:E59)</f>
        <v>2919232.9424999999</v>
      </c>
      <c r="F57" s="17">
        <f t="shared" si="1"/>
        <v>1.2407912284391274</v>
      </c>
      <c r="G57" s="17">
        <f t="shared" si="2"/>
        <v>0.94193603710702833</v>
      </c>
      <c r="H57" s="31"/>
    </row>
    <row r="58" spans="1:8" s="15" customFormat="1" ht="15.75">
      <c r="A58" s="2" t="s">
        <v>125</v>
      </c>
      <c r="B58" s="3" t="s">
        <v>24</v>
      </c>
      <c r="C58" s="30">
        <v>2264752.9314700002</v>
      </c>
      <c r="D58" s="30">
        <v>2998759.5938000004</v>
      </c>
      <c r="E58" s="30">
        <v>2808898.60415</v>
      </c>
      <c r="F58" s="18">
        <f t="shared" si="1"/>
        <v>1.2402671236755203</v>
      </c>
      <c r="G58" s="18">
        <f t="shared" si="2"/>
        <v>0.93668682543190795</v>
      </c>
      <c r="H58" s="31"/>
    </row>
    <row r="59" spans="1:8" s="15" customFormat="1" ht="15.75">
      <c r="A59" s="2" t="s">
        <v>126</v>
      </c>
      <c r="B59" s="3" t="s">
        <v>23</v>
      </c>
      <c r="C59" s="30">
        <v>87965.943060000005</v>
      </c>
      <c r="D59" s="30">
        <v>100424.24406</v>
      </c>
      <c r="E59" s="30">
        <v>110334.33834999999</v>
      </c>
      <c r="F59" s="18">
        <f t="shared" si="1"/>
        <v>1.2542847210168928</v>
      </c>
      <c r="G59" s="18">
        <f t="shared" si="2"/>
        <v>1.098682289150009</v>
      </c>
      <c r="H59" s="31"/>
    </row>
    <row r="60" spans="1:8" s="15" customFormat="1" ht="15" customHeight="1">
      <c r="A60" s="1" t="s">
        <v>127</v>
      </c>
      <c r="B60" s="4" t="s">
        <v>128</v>
      </c>
      <c r="C60" s="16">
        <f>SUM(C61:C68)</f>
        <v>15677329.285860002</v>
      </c>
      <c r="D60" s="16">
        <f>SUM(D61:D68)</f>
        <v>26633006.197840001</v>
      </c>
      <c r="E60" s="16">
        <f t="shared" ref="E60" si="9">SUM(E61:E68)</f>
        <v>30832879.100779999</v>
      </c>
      <c r="F60" s="17">
        <f t="shared" si="1"/>
        <v>1.9667175791599518</v>
      </c>
      <c r="G60" s="17">
        <f t="shared" si="2"/>
        <v>1.1576942862454864</v>
      </c>
      <c r="H60" s="31"/>
    </row>
    <row r="61" spans="1:8" s="15" customFormat="1" ht="15.75">
      <c r="A61" s="2" t="s">
        <v>129</v>
      </c>
      <c r="B61" s="3" t="s">
        <v>22</v>
      </c>
      <c r="C61" s="30">
        <v>5479048.657949999</v>
      </c>
      <c r="D61" s="30">
        <v>7745714.1680399999</v>
      </c>
      <c r="E61" s="30">
        <v>6973393.6485399995</v>
      </c>
      <c r="F61" s="18">
        <f t="shared" si="1"/>
        <v>1.2727380397364665</v>
      </c>
      <c r="G61" s="18">
        <f t="shared" si="2"/>
        <v>0.90029059906616327</v>
      </c>
      <c r="H61" s="31"/>
    </row>
    <row r="62" spans="1:8" s="15" customFormat="1" ht="15.75">
      <c r="A62" s="2" t="s">
        <v>130</v>
      </c>
      <c r="B62" s="3" t="s">
        <v>21</v>
      </c>
      <c r="C62" s="30">
        <v>3823733.4515999998</v>
      </c>
      <c r="D62" s="30">
        <v>4707338.7793199997</v>
      </c>
      <c r="E62" s="30">
        <v>5607849.1352200005</v>
      </c>
      <c r="F62" s="18">
        <f t="shared" si="1"/>
        <v>1.4665899718698898</v>
      </c>
      <c r="G62" s="18">
        <f t="shared" si="2"/>
        <v>1.1912992453094877</v>
      </c>
      <c r="H62" s="31"/>
    </row>
    <row r="63" spans="1:8" s="15" customFormat="1" ht="18.75" customHeight="1">
      <c r="A63" s="2" t="s">
        <v>131</v>
      </c>
      <c r="B63" s="3" t="s">
        <v>20</v>
      </c>
      <c r="C63" s="30">
        <v>244150.82744999998</v>
      </c>
      <c r="D63" s="30">
        <v>246672.60665</v>
      </c>
      <c r="E63" s="30">
        <v>254993.24987999999</v>
      </c>
      <c r="F63" s="18">
        <f t="shared" si="1"/>
        <v>1.0444087064674006</v>
      </c>
      <c r="G63" s="18">
        <f t="shared" si="2"/>
        <v>1.0337315251296064</v>
      </c>
      <c r="H63" s="31"/>
    </row>
    <row r="64" spans="1:8" s="15" customFormat="1" ht="15.75">
      <c r="A64" s="2" t="s">
        <v>132</v>
      </c>
      <c r="B64" s="3" t="s">
        <v>19</v>
      </c>
      <c r="C64" s="30">
        <v>251167.00534</v>
      </c>
      <c r="D64" s="30">
        <v>635380.18335000006</v>
      </c>
      <c r="E64" s="30">
        <v>619537.30521000002</v>
      </c>
      <c r="F64" s="18">
        <f t="shared" si="1"/>
        <v>2.4666349163630952</v>
      </c>
      <c r="G64" s="18">
        <f t="shared" si="2"/>
        <v>0.97506551423044152</v>
      </c>
      <c r="H64" s="31"/>
    </row>
    <row r="65" spans="1:8" s="15" customFormat="1" ht="15.75">
      <c r="A65" s="2" t="s">
        <v>133</v>
      </c>
      <c r="B65" s="3" t="s">
        <v>18</v>
      </c>
      <c r="C65" s="30">
        <v>318670.42131000001</v>
      </c>
      <c r="D65" s="30">
        <v>317849.54730999999</v>
      </c>
      <c r="E65" s="30">
        <v>315061.3052</v>
      </c>
      <c r="F65" s="18">
        <f t="shared" si="1"/>
        <v>0.98867445527211617</v>
      </c>
      <c r="G65" s="18">
        <f t="shared" si="2"/>
        <v>0.99122779272899009</v>
      </c>
      <c r="H65" s="31"/>
    </row>
    <row r="66" spans="1:8" s="15" customFormat="1" ht="31.5">
      <c r="A66" s="2" t="s">
        <v>134</v>
      </c>
      <c r="B66" s="3" t="s">
        <v>17</v>
      </c>
      <c r="C66" s="30">
        <v>445025.22762999998</v>
      </c>
      <c r="D66" s="30">
        <v>444495.45062999998</v>
      </c>
      <c r="E66" s="30">
        <v>441934.07867000002</v>
      </c>
      <c r="F66" s="18">
        <f t="shared" si="1"/>
        <v>0.99305399162096497</v>
      </c>
      <c r="G66" s="18">
        <f t="shared" si="2"/>
        <v>0.99423757440853522</v>
      </c>
      <c r="H66" s="31"/>
    </row>
    <row r="67" spans="1:8" s="15" customFormat="1" ht="15.75">
      <c r="A67" s="2" t="s">
        <v>135</v>
      </c>
      <c r="B67" s="3" t="s">
        <v>16</v>
      </c>
      <c r="C67" s="30">
        <v>159857.58300000001</v>
      </c>
      <c r="D67" s="30">
        <v>189872.45986</v>
      </c>
      <c r="E67" s="30">
        <v>449230.48082</v>
      </c>
      <c r="F67" s="18">
        <f t="shared" si="1"/>
        <v>2.8101918744761702</v>
      </c>
      <c r="G67" s="18">
        <f t="shared" si="2"/>
        <v>2.3659591346277087</v>
      </c>
      <c r="H67" s="31"/>
    </row>
    <row r="68" spans="1:8" s="15" customFormat="1" ht="15.75">
      <c r="A68" s="2" t="s">
        <v>136</v>
      </c>
      <c r="B68" s="3" t="s">
        <v>15</v>
      </c>
      <c r="C68" s="30">
        <v>4955676.1115800012</v>
      </c>
      <c r="D68" s="30">
        <v>12345683.00268</v>
      </c>
      <c r="E68" s="30">
        <v>16170879.89724</v>
      </c>
      <c r="F68" s="18">
        <f t="shared" si="1"/>
        <v>3.2631026590808201</v>
      </c>
      <c r="G68" s="18">
        <f t="shared" si="2"/>
        <v>1.3098408483135058</v>
      </c>
      <c r="H68" s="31"/>
    </row>
    <row r="69" spans="1:8" s="15" customFormat="1" ht="15" customHeight="1">
      <c r="A69" s="1" t="s">
        <v>137</v>
      </c>
      <c r="B69" s="4" t="s">
        <v>138</v>
      </c>
      <c r="C69" s="16">
        <v>58223041.032870084</v>
      </c>
      <c r="D69" s="16">
        <f>SUM(D70:D74)</f>
        <v>61206288.696539998</v>
      </c>
      <c r="E69" s="16">
        <f t="shared" ref="E69" si="10">SUM(E70:E74)</f>
        <v>58570504.291640006</v>
      </c>
      <c r="F69" s="17">
        <f t="shared" si="1"/>
        <v>1.0059677964703657</v>
      </c>
      <c r="G69" s="17">
        <f t="shared" si="2"/>
        <v>0.95693605247055291</v>
      </c>
      <c r="H69" s="31"/>
    </row>
    <row r="70" spans="1:8" s="15" customFormat="1" ht="15.75">
      <c r="A70" s="2" t="s">
        <v>139</v>
      </c>
      <c r="B70" s="3" t="s">
        <v>14</v>
      </c>
      <c r="C70" s="30">
        <v>403899.19699999999</v>
      </c>
      <c r="D70" s="30">
        <v>403345.57199999999</v>
      </c>
      <c r="E70" s="30">
        <v>367292.71866000001</v>
      </c>
      <c r="F70" s="18">
        <f t="shared" si="1"/>
        <v>0.90936729111645154</v>
      </c>
      <c r="G70" s="18">
        <f t="shared" si="2"/>
        <v>0.91061547258042053</v>
      </c>
      <c r="H70" s="31"/>
    </row>
    <row r="71" spans="1:8" s="15" customFormat="1" ht="15.75">
      <c r="A71" s="2" t="s">
        <v>140</v>
      </c>
      <c r="B71" s="3" t="s">
        <v>13</v>
      </c>
      <c r="C71" s="30">
        <v>8603141.8766199965</v>
      </c>
      <c r="D71" s="30">
        <v>8805449.8212199993</v>
      </c>
      <c r="E71" s="30">
        <v>9019789.7235199995</v>
      </c>
      <c r="F71" s="18">
        <f t="shared" si="1"/>
        <v>1.0484297310070279</v>
      </c>
      <c r="G71" s="18">
        <f t="shared" si="2"/>
        <v>1.0243417322966817</v>
      </c>
      <c r="H71" s="31"/>
    </row>
    <row r="72" spans="1:8" s="15" customFormat="1" ht="15.75">
      <c r="A72" s="2" t="s">
        <v>141</v>
      </c>
      <c r="B72" s="3" t="s">
        <v>12</v>
      </c>
      <c r="C72" s="30">
        <v>28943244.53963</v>
      </c>
      <c r="D72" s="30">
        <v>28836156.787629999</v>
      </c>
      <c r="E72" s="30">
        <v>27583869.036279999</v>
      </c>
      <c r="F72" s="18">
        <f t="shared" si="1"/>
        <v>0.95303306436537549</v>
      </c>
      <c r="G72" s="18">
        <f t="shared" si="2"/>
        <v>0.9565723074481548</v>
      </c>
      <c r="H72" s="31"/>
    </row>
    <row r="73" spans="1:8" s="15" customFormat="1" ht="15.75">
      <c r="A73" s="2" t="s">
        <v>142</v>
      </c>
      <c r="B73" s="3" t="s">
        <v>11</v>
      </c>
      <c r="C73" s="30">
        <v>18202637.964839976</v>
      </c>
      <c r="D73" s="30">
        <v>20516495.864840001</v>
      </c>
      <c r="E73" s="30">
        <v>18841500.319570001</v>
      </c>
      <c r="F73" s="18">
        <f t="shared" ref="F73:F90" si="11">E73/C73</f>
        <v>1.0350972400793799</v>
      </c>
      <c r="G73" s="18">
        <f t="shared" ref="G73:G90" si="12">E73/D73</f>
        <v>0.91835859513707152</v>
      </c>
      <c r="H73" s="31"/>
    </row>
    <row r="74" spans="1:8" s="15" customFormat="1" ht="15.75">
      <c r="A74" s="2" t="s">
        <v>143</v>
      </c>
      <c r="B74" s="3" t="s">
        <v>10</v>
      </c>
      <c r="C74" s="30">
        <v>2070117.4547800017</v>
      </c>
      <c r="D74" s="30">
        <v>2644840.6508499999</v>
      </c>
      <c r="E74" s="30">
        <v>2758052.4936100002</v>
      </c>
      <c r="F74" s="18">
        <f t="shared" si="11"/>
        <v>1.3323169114107623</v>
      </c>
      <c r="G74" s="18">
        <f t="shared" si="12"/>
        <v>1.0428047877756326</v>
      </c>
      <c r="H74" s="31"/>
    </row>
    <row r="75" spans="1:8" s="15" customFormat="1" ht="15" customHeight="1">
      <c r="A75" s="1" t="s">
        <v>144</v>
      </c>
      <c r="B75" s="4" t="s">
        <v>145</v>
      </c>
      <c r="C75" s="16">
        <f>SUM(C76:C79)</f>
        <v>6895470.8611200005</v>
      </c>
      <c r="D75" s="16">
        <f>SUM(D76:D79)</f>
        <v>8863941.9939799998</v>
      </c>
      <c r="E75" s="16">
        <f t="shared" ref="E75" si="13">SUM(E76:E79)</f>
        <v>8655087.6316599995</v>
      </c>
      <c r="F75" s="17">
        <f t="shared" si="11"/>
        <v>1.2551844255425064</v>
      </c>
      <c r="G75" s="17">
        <f t="shared" si="12"/>
        <v>0.97643775619675255</v>
      </c>
      <c r="H75" s="31"/>
    </row>
    <row r="76" spans="1:8" s="15" customFormat="1" ht="15.75">
      <c r="A76" s="2" t="s">
        <v>146</v>
      </c>
      <c r="B76" s="3" t="s">
        <v>9</v>
      </c>
      <c r="C76" s="30">
        <v>1294374.42625</v>
      </c>
      <c r="D76" s="30">
        <v>1672570.9429300001</v>
      </c>
      <c r="E76" s="30">
        <v>1668519.41304</v>
      </c>
      <c r="F76" s="18">
        <f t="shared" si="11"/>
        <v>1.2890546809349093</v>
      </c>
      <c r="G76" s="18">
        <f t="shared" si="12"/>
        <v>0.99757766335286047</v>
      </c>
      <c r="H76" s="31"/>
    </row>
    <row r="77" spans="1:8" s="15" customFormat="1" ht="15.75">
      <c r="A77" s="2" t="s">
        <v>147</v>
      </c>
      <c r="B77" s="3" t="s">
        <v>8</v>
      </c>
      <c r="C77" s="30">
        <v>2971010.5663100006</v>
      </c>
      <c r="D77" s="30">
        <v>3387848.07773</v>
      </c>
      <c r="E77" s="30">
        <v>3132078.2560200002</v>
      </c>
      <c r="F77" s="18">
        <f t="shared" si="11"/>
        <v>1.0542130989153788</v>
      </c>
      <c r="G77" s="18">
        <f t="shared" si="12"/>
        <v>0.92450375110049909</v>
      </c>
      <c r="H77" s="31"/>
    </row>
    <row r="78" spans="1:8" s="15" customFormat="1" ht="15.75">
      <c r="A78" s="2" t="s">
        <v>148</v>
      </c>
      <c r="B78" s="3" t="s">
        <v>7</v>
      </c>
      <c r="C78" s="30">
        <v>2581837.2685599998</v>
      </c>
      <c r="D78" s="30">
        <v>3753148.13332</v>
      </c>
      <c r="E78" s="30">
        <v>3796274.2286799997</v>
      </c>
      <c r="F78" s="18">
        <f t="shared" si="11"/>
        <v>1.4703770353417134</v>
      </c>
      <c r="G78" s="18">
        <f t="shared" si="12"/>
        <v>1.0114906456734631</v>
      </c>
      <c r="H78" s="31"/>
    </row>
    <row r="79" spans="1:8" s="15" customFormat="1" ht="17.25" customHeight="1">
      <c r="A79" s="2" t="s">
        <v>149</v>
      </c>
      <c r="B79" s="3" t="s">
        <v>6</v>
      </c>
      <c r="C79" s="30">
        <v>48248.6</v>
      </c>
      <c r="D79" s="30">
        <v>50374.84</v>
      </c>
      <c r="E79" s="30">
        <v>58215.733919999999</v>
      </c>
      <c r="F79" s="18">
        <f t="shared" si="11"/>
        <v>1.206578717724452</v>
      </c>
      <c r="G79" s="18">
        <f t="shared" si="12"/>
        <v>1.1556509940279711</v>
      </c>
      <c r="H79" s="31"/>
    </row>
    <row r="80" spans="1:8" s="15" customFormat="1" ht="15" customHeight="1">
      <c r="A80" s="1" t="s">
        <v>150</v>
      </c>
      <c r="B80" s="4" t="s">
        <v>151</v>
      </c>
      <c r="C80" s="16">
        <f>C83</f>
        <v>332507.58889999997</v>
      </c>
      <c r="D80" s="16">
        <f>SUM(D81:D83)</f>
        <v>353022.38989999995</v>
      </c>
      <c r="E80" s="16">
        <f t="shared" ref="E80" si="14">SUM(E81:E83)</f>
        <v>351208.91936</v>
      </c>
      <c r="F80" s="17">
        <f t="shared" si="11"/>
        <v>1.0562433192032328</v>
      </c>
      <c r="G80" s="17">
        <f t="shared" si="12"/>
        <v>0.99486301551435974</v>
      </c>
      <c r="H80" s="31"/>
    </row>
    <row r="81" spans="1:8" s="15" customFormat="1" ht="31.5">
      <c r="A81" s="2" t="s">
        <v>152</v>
      </c>
      <c r="B81" s="3" t="s">
        <v>5</v>
      </c>
      <c r="C81" s="30"/>
      <c r="D81" s="30"/>
      <c r="E81" s="30"/>
      <c r="F81" s="18"/>
      <c r="G81" s="18"/>
      <c r="H81" s="31"/>
    </row>
    <row r="82" spans="1:8" s="15" customFormat="1" ht="15.75">
      <c r="A82" s="2" t="s">
        <v>153</v>
      </c>
      <c r="B82" s="5" t="s">
        <v>154</v>
      </c>
      <c r="C82" s="14"/>
      <c r="D82" s="14"/>
      <c r="E82" s="14"/>
      <c r="F82" s="18"/>
      <c r="G82" s="18"/>
      <c r="H82" s="31"/>
    </row>
    <row r="83" spans="1:8" s="15" customFormat="1" ht="31.5">
      <c r="A83" s="2" t="s">
        <v>155</v>
      </c>
      <c r="B83" s="6" t="s">
        <v>5</v>
      </c>
      <c r="C83" s="30">
        <v>332507.58889999997</v>
      </c>
      <c r="D83" s="30">
        <v>353022.38989999995</v>
      </c>
      <c r="E83" s="30">
        <v>351208.91936</v>
      </c>
      <c r="F83" s="17">
        <f t="shared" si="11"/>
        <v>1.0562433192032328</v>
      </c>
      <c r="G83" s="17"/>
      <c r="H83" s="31"/>
    </row>
    <row r="84" spans="1:8" s="15" customFormat="1" ht="17.25" customHeight="1">
      <c r="A84" s="1" t="s">
        <v>156</v>
      </c>
      <c r="B84" s="4" t="s">
        <v>157</v>
      </c>
      <c r="C84" s="16">
        <v>3182553.6387400003</v>
      </c>
      <c r="D84" s="16">
        <f>D85</f>
        <v>3178287.7423400003</v>
      </c>
      <c r="E84" s="16">
        <f t="shared" ref="E84" si="15">E85</f>
        <v>2356052.9278800003</v>
      </c>
      <c r="F84" s="17">
        <f t="shared" si="11"/>
        <v>0.7403026611085749</v>
      </c>
      <c r="G84" s="17">
        <f t="shared" si="12"/>
        <v>0.74129629501241023</v>
      </c>
      <c r="H84" s="31"/>
    </row>
    <row r="85" spans="1:8" s="15" customFormat="1" ht="33.75" customHeight="1">
      <c r="A85" s="2" t="s">
        <v>158</v>
      </c>
      <c r="B85" s="3" t="s">
        <v>4</v>
      </c>
      <c r="C85" s="30">
        <v>3182553.6387400003</v>
      </c>
      <c r="D85" s="30">
        <v>3178287.7423400003</v>
      </c>
      <c r="E85" s="30">
        <v>2356052.9278800003</v>
      </c>
      <c r="F85" s="18">
        <f t="shared" si="11"/>
        <v>0.7403026611085749</v>
      </c>
      <c r="G85" s="18">
        <f t="shared" si="12"/>
        <v>0.74129629501241023</v>
      </c>
      <c r="H85" s="31"/>
    </row>
    <row r="86" spans="1:8" s="15" customFormat="1" ht="64.5" customHeight="1">
      <c r="A86" s="2" t="s">
        <v>159</v>
      </c>
      <c r="B86" s="4" t="s">
        <v>160</v>
      </c>
      <c r="C86" s="16">
        <f>SUM(C87:C89)</f>
        <v>6120827.0209300006</v>
      </c>
      <c r="D86" s="16">
        <f>SUM(D87:D89)</f>
        <v>7294924.7817200003</v>
      </c>
      <c r="E86" s="16">
        <f t="shared" ref="E86" si="16">SUM(E87:E89)</f>
        <v>7148505.23221</v>
      </c>
      <c r="F86" s="17">
        <f t="shared" si="11"/>
        <v>1.1678985875218957</v>
      </c>
      <c r="G86" s="17">
        <f t="shared" si="12"/>
        <v>0.97992857309825787</v>
      </c>
      <c r="H86" s="31"/>
    </row>
    <row r="87" spans="1:8" s="15" customFormat="1" ht="51" customHeight="1">
      <c r="A87" s="2" t="s">
        <v>161</v>
      </c>
      <c r="B87" s="3" t="s">
        <v>3</v>
      </c>
      <c r="C87" s="30">
        <v>1859488</v>
      </c>
      <c r="D87" s="30">
        <v>1859488</v>
      </c>
      <c r="E87" s="30">
        <v>1857962</v>
      </c>
      <c r="F87" s="18">
        <f t="shared" si="11"/>
        <v>0.99917934399146435</v>
      </c>
      <c r="G87" s="18">
        <f t="shared" si="12"/>
        <v>0.99917934399146435</v>
      </c>
      <c r="H87" s="31"/>
    </row>
    <row r="88" spans="1:8" s="15" customFormat="1" ht="17.25" customHeight="1">
      <c r="A88" s="2" t="s">
        <v>162</v>
      </c>
      <c r="B88" s="3" t="s">
        <v>2</v>
      </c>
      <c r="C88" s="30">
        <v>3794315.7</v>
      </c>
      <c r="D88" s="30">
        <v>4814965.6880000001</v>
      </c>
      <c r="E88" s="30">
        <v>4709295.8618799997</v>
      </c>
      <c r="F88" s="18">
        <f t="shared" si="11"/>
        <v>1.2411449742782341</v>
      </c>
      <c r="G88" s="18">
        <f t="shared" si="12"/>
        <v>0.97805387764582541</v>
      </c>
      <c r="H88" s="31"/>
    </row>
    <row r="89" spans="1:8" s="15" customFormat="1" ht="21.75" customHeight="1">
      <c r="A89" s="2" t="s">
        <v>163</v>
      </c>
      <c r="B89" s="3" t="s">
        <v>1</v>
      </c>
      <c r="C89" s="30">
        <v>467023.32092999999</v>
      </c>
      <c r="D89" s="30">
        <v>620471.09372</v>
      </c>
      <c r="E89" s="30">
        <v>581247.37033000006</v>
      </c>
      <c r="F89" s="18">
        <f t="shared" si="11"/>
        <v>1.244578898485287</v>
      </c>
      <c r="G89" s="18">
        <f t="shared" si="12"/>
        <v>0.93678396336751757</v>
      </c>
      <c r="H89" s="31"/>
    </row>
    <row r="90" spans="1:8" s="15" customFormat="1" ht="16.5" customHeight="1">
      <c r="A90" s="1"/>
      <c r="B90" s="7" t="s">
        <v>0</v>
      </c>
      <c r="C90" s="16">
        <f>C86+C84+C80+C75+C69+C60+C57+C47+C42+C37+C26+C21+C18+C8</f>
        <v>203515423.70015007</v>
      </c>
      <c r="D90" s="16">
        <f>D86+D84+D80+D75+D69+D60+D57+D47+D42+D37+D26+D21+D18+D8</f>
        <v>252865989.64072001</v>
      </c>
      <c r="E90" s="16">
        <f t="shared" ref="E90" si="17">E86+E84+E80+E75+E69+E60+E57+E47+E42+E37+E26+E21+E18+E8</f>
        <v>238648454.16649997</v>
      </c>
      <c r="F90" s="17">
        <f t="shared" si="11"/>
        <v>1.1726308002980317</v>
      </c>
      <c r="G90" s="17">
        <f t="shared" si="12"/>
        <v>0.94377442575642234</v>
      </c>
      <c r="H90" s="31"/>
    </row>
  </sheetData>
  <mergeCells count="10">
    <mergeCell ref="H9:H90"/>
    <mergeCell ref="A1:G1"/>
    <mergeCell ref="H5:H6"/>
    <mergeCell ref="C5:C6"/>
    <mergeCell ref="A3:G3"/>
    <mergeCell ref="B5:B6"/>
    <mergeCell ref="F5:G5"/>
    <mergeCell ref="A5:A6"/>
    <mergeCell ref="D5:D6"/>
    <mergeCell ref="E5:E6"/>
  </mergeCells>
  <pageMargins left="0.19685039370078741" right="0.15748031496062992" top="0.39370078740157483" bottom="0.27559055118110237" header="0.15748031496062992" footer="0.19685039370078741"/>
  <pageSetup paperSize="9" scale="70" fitToHeight="0" orientation="landscape" r:id="rId1"/>
  <headerFooter alignWithMargins="0">
    <oddHeader>&amp;CСтраница &amp;P из &amp;N</oddHeader>
  </headerFooter>
  <rowBreaks count="1" manualBreakCount="1">
    <brk id="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Исп(рзПР)_2</vt:lpstr>
      <vt:lpstr>'Исп(рзПР)_2'!Заголовки_для_печати</vt:lpstr>
      <vt:lpstr>'Исп(рзПР)_2'!Область_печати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Tishkova</dc:creator>
  <cp:lastModifiedBy>Тишкова</cp:lastModifiedBy>
  <cp:lastPrinted>2022-06-01T07:43:08Z</cp:lastPrinted>
  <dcterms:created xsi:type="dcterms:W3CDTF">2021-11-01T12:37:16Z</dcterms:created>
  <dcterms:modified xsi:type="dcterms:W3CDTF">2022-06-01T07:43:10Z</dcterms:modified>
</cp:coreProperties>
</file>