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2435" windowHeight="8760"/>
  </bookViews>
  <sheets>
    <sheet name="Исп(рзПР)" sheetId="1" r:id="rId1"/>
  </sheets>
  <definedNames>
    <definedName name="_xlnm.Print_Titles" localSheetId="0">'Исп(рзПР)'!$4:$5</definedName>
    <definedName name="_xlnm.Print_Area" localSheetId="0">'Исп(рзПР)'!$A$1:$J$90</definedName>
  </definedNames>
  <calcPr calcId="125725" iterate="1"/>
</workbook>
</file>

<file path=xl/calcChain.xml><?xml version="1.0" encoding="utf-8"?>
<calcChain xmlns="http://schemas.openxmlformats.org/spreadsheetml/2006/main">
  <c r="I7" i="1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1"/>
  <c r="I82"/>
  <c r="I83"/>
  <c r="I84"/>
  <c r="I85"/>
  <c r="I86"/>
  <c r="I87"/>
  <c r="I88"/>
  <c r="I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1"/>
  <c r="H82"/>
  <c r="H83"/>
  <c r="H84"/>
  <c r="H85"/>
  <c r="H86"/>
  <c r="H87"/>
  <c r="H6"/>
  <c r="F88"/>
  <c r="F84"/>
  <c r="E84"/>
  <c r="F82"/>
  <c r="E82"/>
  <c r="F78"/>
  <c r="E78"/>
  <c r="F73"/>
  <c r="E73"/>
  <c r="E67"/>
  <c r="F58"/>
  <c r="E58"/>
  <c r="F55"/>
  <c r="E55"/>
  <c r="F45"/>
  <c r="E45"/>
  <c r="F40"/>
  <c r="E40"/>
  <c r="F35"/>
  <c r="E35"/>
  <c r="F16"/>
  <c r="F19"/>
  <c r="F24"/>
  <c r="E24"/>
  <c r="E19"/>
  <c r="E16"/>
  <c r="F6"/>
  <c r="E6"/>
  <c r="E88" l="1"/>
  <c r="H88" s="1"/>
</calcChain>
</file>

<file path=xl/sharedStrings.xml><?xml version="1.0" encoding="utf-8"?>
<sst xmlns="http://schemas.openxmlformats.org/spreadsheetml/2006/main" count="251" uniqueCount="116">
  <si>
    <t>ИТОГО РАСХОДОВ</t>
  </si>
  <si>
    <t>Прочие межбюджетные трансферты общего характера</t>
  </si>
  <si>
    <t>Иные дотации</t>
  </si>
  <si>
    <t>Дотации на выравнивание бюджетной обеспеченности субъектов Российской Федерации и муниципальных образований</t>
  </si>
  <si>
    <t>Обслуживание государственного (муниципального) внутреннего долга</t>
  </si>
  <si>
    <t>Другие вопросы в области средств массовой информации</t>
  </si>
  <si>
    <t>Периодическая печать и издательства</t>
  </si>
  <si>
    <t>Телевидение и радиовещание</t>
  </si>
  <si>
    <t>Другие вопросы в области физической культуры и спорта</t>
  </si>
  <si>
    <t>Спорт высших достижений</t>
  </si>
  <si>
    <t>Массовый спорт</t>
  </si>
  <si>
    <t>Физическая культура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</si>
  <si>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</si>
  <si>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</si>
  <si>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</si>
  <si>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</si>
  <si>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Пенсионное обеспечение</t>
  </si>
  <si>
    <t>Другие вопросы в области здравоохранения</t>
  </si>
  <si>
    <t>Санитарно-эпидемиологическое благополучие</t>
  </si>
  <si>
    <t>Заготовка, переработка, хранение и обеспечение безопасности донорской крови и ее компонентов</t>
  </si>
  <si>
    <t>Санаторно-оздоровительная помощь</t>
  </si>
  <si>
    <t>Скорая медицинская помощь</t>
  </si>
  <si>
    <t>Медицинская помощь в дневных стационарах всех типов</t>
  </si>
  <si>
    <t>Амбулаторная помощь</t>
  </si>
  <si>
    <t>Стационарная медицинская помощь</t>
  </si>
  <si>
    <t>Другие вопросы в области культуры, кинематографии</t>
  </si>
  <si>
    <t>Культура</t>
  </si>
  <si>
    <t>Другие вопросы в области образования</t>
  </si>
  <si>
    <t>Прикладные научные исследования в области образования</t>
  </si>
  <si>
    <t>Молодежная политика</t>
  </si>
  <si>
    <t>Высшее образование</t>
  </si>
  <si>
    <t>Профессиональная подготовка, переподготовка и повышение квалификации</t>
  </si>
  <si>
    <t>Среднее профессиональное образование</t>
  </si>
  <si>
    <t>Дополнительное образование детей</t>
  </si>
  <si>
    <t>Общее образование</t>
  </si>
  <si>
    <t>Дошкольное образование</t>
  </si>
  <si>
    <t>Другие вопросы в области охраны окружающей среды</t>
  </si>
  <si>
    <t>Охрана объектов растительного и животного мира и среды их обитания</t>
  </si>
  <si>
    <t>Сбор, удаление отходов и очистка сточных вод</t>
  </si>
  <si>
    <t>Экологический контроль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</si>
  <si>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</si>
  <si>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</si>
  <si>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</si>
  <si>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</si>
  <si>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Другие вопросы в области национальной экономики</t>
  </si>
  <si>
    <t>Прикладные научные исследования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</si>
  <si>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</si>
  <si>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</si>
  <si>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</si>
  <si>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Лесное хозяйство</t>
  </si>
  <si>
    <t>Водное хозяйство</t>
  </si>
  <si>
    <t>Сельское хозяйство и рыболовство</t>
  </si>
  <si>
    <t>Топливно-энергетический комплекс</t>
  </si>
  <si>
    <t>Общеэкономические вопросы</t>
  </si>
  <si>
    <t>Другие вопросы в области национальной безопасности и правоохранительной деятельности</t>
  </si>
  <si>
    <t>Миграционная политика</t>
  </si>
  <si>
    <t>Обеспечение пожарной безопасности</t>
  </si>
  <si>
    <t>Защита населения и территории от чрезвычайных ситуаций природного и техногенного характера, гражданская оборона</t>
  </si>
  <si>
    <t>Мобилизационная подготовка экономики</t>
  </si>
  <si>
    <t>Мобилизационная и вневойсковая подготовка</t>
  </si>
  <si>
    <t>Другие общегосударственные вопросы</t>
  </si>
  <si>
    <t>Резервные фонды</t>
  </si>
  <si>
    <t>Международные отношения и международное сотрудничество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</si>
  <si>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</si>
  <si>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</si>
  <si>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</si>
  <si>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</si>
  <si>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</si>
  <si>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</si>
  <si>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Наименование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</si>
  <si>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</si>
  <si>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</si>
  <si>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</si>
  <si>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</si>
  <si>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</si>
  <si>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</si>
  <si>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</si>
  <si>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</si>
  <si>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</si>
  <si>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</si>
  <si>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</si>
  <si>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</si>
  <si>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</si>
  <si>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</si>
  <si>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Первоначальный план в соотв. с ЗСО от 09.12.2019 № 125--ГД</t>
  </si>
  <si>
    <t>01</t>
  </si>
  <si>
    <t>02</t>
  </si>
  <si>
    <t>03</t>
  </si>
  <si>
    <t>04</t>
  </si>
  <si>
    <t>05</t>
  </si>
  <si>
    <t>06</t>
  </si>
  <si>
    <t>07</t>
  </si>
  <si>
    <t>08</t>
  </si>
  <si>
    <t>11</t>
  </si>
  <si>
    <t>13</t>
  </si>
  <si>
    <t>09</t>
  </si>
  <si>
    <t>10</t>
  </si>
  <si>
    <t>14</t>
  </si>
  <si>
    <t>12</t>
  </si>
  <si>
    <t>120</t>
  </si>
  <si>
    <t>Сведения о фактически произведенных расходах по разделам, подразделам классификации расходов в сравнении с первоначально утверждеными законом о бюджете значениями и с уточненными значениями с учетом внесенных изменений за 2020 год</t>
  </si>
  <si>
    <t>Рз</t>
  </si>
  <si>
    <t>Пр</t>
  </si>
  <si>
    <t>% испол. к первонач. плану</t>
  </si>
  <si>
    <t>% испол-нения</t>
  </si>
  <si>
    <t xml:space="preserve"> тыс. рублей</t>
  </si>
  <si>
    <t>Утвержденный бюджет
(в ред. Закона Самарской области от 08.10.2020 № 98-ГД)</t>
  </si>
  <si>
    <t>Исполнено</t>
  </si>
  <si>
    <t>Пояснения различий между первоначально утвержденными показателями расходов и уточненным планом, а также между уточненным планом и фактическими значениями*</t>
  </si>
  <si>
    <t xml:space="preserve">* - Исполнение по  расходам областного бюджета (с учетом изменений в закон) в 2020 году составило 96%. Основными причинами отклонения фактических расходов от плановых назначений по расходам областного бюджета  в 2020 году были: поступление средств федерального бюджета в объеме, превышающем запланированный, перераспределение средств на реализацию мероприятий по предупреждению завоза и распространения коронавирусной инфекции и оказанию поддержки пострадавшим отраслям экономики, создание резерва на финансирование вышеуказанных мероприятий, финансирование расходных обязательств под фактическую потребность. </t>
  </si>
  <si>
    <t xml:space="preserve"> за счет поступлений средств федерального бюджета на осуществление расходов по дорожному хозяйству, а так же увеличены бюджетные ассигования областного дорожного фонда.</t>
  </si>
  <si>
    <t xml:space="preserve">  за счет безвозмездных поступлений госкорпорации "Фонда реформирования содействию ЖКХ" на мероприятия по переселению граждан из ветхого и аварийного жилья, а также на проведение капитального ремонта объектов культурного наследия</t>
  </si>
  <si>
    <t xml:space="preserve"> - за счет поступивших средств федерального бюджета на выплату доплат учителям за классное руководство;
- а также за счет мероприятий, введенных в 2020 году, по организации горячего питания школьникам начальных классов, финансируемых за счет средств областного и федерального бюджетов</t>
  </si>
  <si>
    <t xml:space="preserve"> за счет уточнения пановых назначений на проведение мероприятий по предупреждению завоза и распространения коронавирусной инфекции за счет поступавших средств федерального бюджета на данные цели, а также по мере поступлений доходов областного бюджета </t>
  </si>
  <si>
    <t xml:space="preserve">
-  возобнавлена соцвыплата ветеранам труда; 
-  увеличилось финансирование на приобретение жилья труженникам тыла;
- увеличен размер ежемесячной социальной помощи семьям, оказавшимся в трудной жизненой ситуации;
- в объеме более 2-х млрд.рублей за счет средств федерального бюджета; предусмотрены соцвыплаты безработным.
В течение 2020 года добавилась новая мера соцподдержки семей с детьми в возрасте с 3 до 7 лет.</t>
  </si>
  <si>
    <t xml:space="preserve">Рост плановых назначений  в течение 2020 года обусловлен:
-  увеличением объема дотаций местным бюджетам на поддержку мер по обеспечению сбалансированности местных бюджетов  в связи с оказанием дополнит.финансовой поддержки муницип.образованиям  в целях покрытия отдельных расходов и компенсации выпадающих средств бюджетов муниципальных образований;
-  предоставлением иных дотаций местным бюджетам й для компенсации снижения поступления налоговых и неналоговых доходов и выравнивания финансовых возможностей местных бюджетов в связи с пандемией новой коронавирусной инфекции ;
- предоставлением иных дотаций местным бюджетам  в целях оказания поддержки местным бюджетам в виде частичной компенсации расходов на обслуживание кредитов кредитных организаций, привлеченных в целях рефинансирования бюджетных кредитов УФК по Сам. области </t>
  </si>
</sst>
</file>

<file path=xl/styles.xml><?xml version="1.0" encoding="utf-8"?>
<styleSheet xmlns="http://schemas.openxmlformats.org/spreadsheetml/2006/main">
  <numFmts count="7">
    <numFmt numFmtId="164" formatCode="00\.00"/>
    <numFmt numFmtId="165" formatCode="#,##0;[Red]\-#,##0;0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.00\ _D_M_-;\-* #,##0.00\ _D_M_-;_-* &quot;-&quot;??\ _D_M_-;_-@_-"/>
    <numFmt numFmtId="169" formatCode="_-* #,##0.00\ _р_._-;\-* #,##0.00\ _р_._-;_-* &quot;-&quot;??\ _р_._-;_-@_-"/>
    <numFmt numFmtId="170" formatCode="0.0"/>
  </numFmts>
  <fonts count="63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sz val="8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4"/>
      <name val="Times New Roman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</font>
    <font>
      <sz val="11"/>
      <color indexed="17"/>
      <name val="Calibri"/>
      <family val="2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1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55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95">
    <xf numFmtId="0" fontId="0" fillId="0" borderId="0"/>
    <xf numFmtId="0" fontId="1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3" borderId="0" applyNumberFormat="0" applyBorder="0" applyAlignment="0" applyProtection="0"/>
    <xf numFmtId="0" fontId="6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4" borderId="0" applyNumberFormat="0" applyBorder="0" applyAlignment="0" applyProtection="0"/>
    <xf numFmtId="0" fontId="7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0" borderId="0" applyNumberFormat="0" applyBorder="0" applyAlignment="0" applyProtection="0"/>
    <xf numFmtId="0" fontId="9" fillId="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7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3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30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2" fillId="30" borderId="0" applyNumberFormat="0" applyBorder="0" applyAlignment="0" applyProtection="0"/>
    <xf numFmtId="0" fontId="13" fillId="44" borderId="2" applyNumberFormat="0" applyAlignment="0" applyProtection="0"/>
    <xf numFmtId="0" fontId="14" fillId="31" borderId="3" applyNumberFormat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8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42" borderId="2" applyNumberFormat="0" applyAlignment="0" applyProtection="0"/>
    <xf numFmtId="0" fontId="22" fillId="0" borderId="7" applyNumberFormat="0" applyFill="0" applyAlignment="0" applyProtection="0"/>
    <xf numFmtId="0" fontId="23" fillId="42" borderId="0" applyNumberFormat="0" applyBorder="0" applyAlignment="0" applyProtection="0"/>
    <xf numFmtId="0" fontId="2" fillId="41" borderId="8" applyNumberFormat="0" applyFont="0" applyAlignment="0" applyProtection="0"/>
    <xf numFmtId="0" fontId="24" fillId="44" borderId="9" applyNumberFormat="0" applyAlignment="0" applyProtection="0"/>
    <xf numFmtId="4" fontId="25" fillId="17" borderId="10" applyNumberFormat="0" applyProtection="0">
      <alignment vertical="center"/>
    </xf>
    <xf numFmtId="4" fontId="26" fillId="17" borderId="11" applyNumberFormat="0" applyProtection="0">
      <alignment vertical="center"/>
    </xf>
    <xf numFmtId="4" fontId="26" fillId="17" borderId="11" applyNumberFormat="0" applyProtection="0">
      <alignment vertical="center"/>
    </xf>
    <xf numFmtId="4" fontId="27" fillId="17" borderId="10" applyNumberFormat="0" applyProtection="0">
      <alignment vertical="center"/>
    </xf>
    <xf numFmtId="4" fontId="25" fillId="17" borderId="10" applyNumberFormat="0" applyProtection="0">
      <alignment horizontal="left" vertical="center" indent="1"/>
    </xf>
    <xf numFmtId="4" fontId="26" fillId="49" borderId="11" applyNumberFormat="0" applyProtection="0">
      <alignment horizontal="left" vertical="center" indent="1"/>
    </xf>
    <xf numFmtId="4" fontId="26" fillId="49" borderId="11" applyNumberFormat="0" applyProtection="0">
      <alignment horizontal="left" vertical="center" indent="1"/>
    </xf>
    <xf numFmtId="0" fontId="25" fillId="17" borderId="10" applyNumberFormat="0" applyProtection="0">
      <alignment horizontal="left" vertical="top" indent="1"/>
    </xf>
    <xf numFmtId="4" fontId="25" fillId="2" borderId="0" applyNumberFormat="0" applyProtection="0">
      <alignment horizontal="left" vertical="center" indent="1"/>
    </xf>
    <xf numFmtId="4" fontId="26" fillId="22" borderId="11" applyNumberFormat="0" applyProtection="0">
      <alignment horizontal="left" vertical="center" indent="1"/>
    </xf>
    <xf numFmtId="4" fontId="26" fillId="22" borderId="11" applyNumberFormat="0" applyProtection="0">
      <alignment horizontal="left" vertical="center" indent="1"/>
    </xf>
    <xf numFmtId="4" fontId="6" fillId="7" borderId="10" applyNumberFormat="0" applyProtection="0">
      <alignment horizontal="right" vertical="center"/>
    </xf>
    <xf numFmtId="4" fontId="6" fillId="3" borderId="10" applyNumberFormat="0" applyProtection="0">
      <alignment horizontal="right" vertical="center"/>
    </xf>
    <xf numFmtId="4" fontId="6" fillId="50" borderId="10" applyNumberFormat="0" applyProtection="0">
      <alignment horizontal="right" vertical="center"/>
    </xf>
    <xf numFmtId="4" fontId="6" fillId="18" borderId="10" applyNumberFormat="0" applyProtection="0">
      <alignment horizontal="right" vertical="center"/>
    </xf>
    <xf numFmtId="4" fontId="6" fillId="23" borderId="10" applyNumberFormat="0" applyProtection="0">
      <alignment horizontal="right" vertical="center"/>
    </xf>
    <xf numFmtId="4" fontId="6" fillId="20" borderId="10" applyNumberFormat="0" applyProtection="0">
      <alignment horizontal="right" vertical="center"/>
    </xf>
    <xf numFmtId="4" fontId="6" fillId="14" borderId="10" applyNumberFormat="0" applyProtection="0">
      <alignment horizontal="right" vertical="center"/>
    </xf>
    <xf numFmtId="4" fontId="6" fillId="51" borderId="10" applyNumberFormat="0" applyProtection="0">
      <alignment horizontal="right" vertical="center"/>
    </xf>
    <xf numFmtId="4" fontId="6" fillId="16" borderId="10" applyNumberFormat="0" applyProtection="0">
      <alignment horizontal="right" vertical="center"/>
    </xf>
    <xf numFmtId="4" fontId="25" fillId="52" borderId="12" applyNumberFormat="0" applyProtection="0">
      <alignment horizontal="left" vertical="center" indent="1"/>
    </xf>
    <xf numFmtId="4" fontId="6" fillId="53" borderId="0" applyNumberFormat="0" applyProtection="0">
      <alignment horizontal="left" vertical="center" indent="1"/>
    </xf>
    <xf numFmtId="4" fontId="28" fillId="13" borderId="0" applyNumberFormat="0" applyProtection="0">
      <alignment horizontal="left" vertical="center" indent="1"/>
    </xf>
    <xf numFmtId="4" fontId="6" fillId="2" borderId="10" applyNumberFormat="0" applyProtection="0">
      <alignment horizontal="right" vertical="center"/>
    </xf>
    <xf numFmtId="4" fontId="29" fillId="53" borderId="0" applyNumberFormat="0" applyProtection="0">
      <alignment horizontal="left" vertical="center" indent="1"/>
    </xf>
    <xf numFmtId="4" fontId="29" fillId="2" borderId="0" applyNumberFormat="0" applyProtection="0">
      <alignment horizontal="left" vertical="center" indent="1"/>
    </xf>
    <xf numFmtId="0" fontId="2" fillId="13" borderId="10" applyNumberFormat="0" applyProtection="0">
      <alignment horizontal="left" vertical="center" indent="1"/>
    </xf>
    <xf numFmtId="0" fontId="26" fillId="15" borderId="11" applyNumberFormat="0" applyProtection="0">
      <alignment horizontal="left" vertical="center" indent="1"/>
    </xf>
    <xf numFmtId="0" fontId="2" fillId="13" borderId="10" applyNumberFormat="0" applyProtection="0">
      <alignment horizontal="left" vertical="center" indent="1"/>
    </xf>
    <xf numFmtId="0" fontId="2" fillId="13" borderId="10" applyNumberFormat="0" applyProtection="0">
      <alignment horizontal="left" vertical="center" indent="1"/>
    </xf>
    <xf numFmtId="0" fontId="2" fillId="13" borderId="10" applyNumberFormat="0" applyProtection="0">
      <alignment horizontal="left" vertical="top" indent="1"/>
    </xf>
    <xf numFmtId="0" fontId="2" fillId="2" borderId="10" applyNumberFormat="0" applyProtection="0">
      <alignment horizontal="left" vertical="center" indent="1"/>
    </xf>
    <xf numFmtId="0" fontId="2" fillId="2" borderId="10" applyNumberFormat="0" applyProtection="0">
      <alignment horizontal="left" vertical="center" indent="1"/>
    </xf>
    <xf numFmtId="0" fontId="26" fillId="54" borderId="11" applyNumberFormat="0" applyProtection="0">
      <alignment horizontal="left" vertical="center" indent="1"/>
    </xf>
    <xf numFmtId="0" fontId="2" fillId="2" borderId="10" applyNumberFormat="0" applyProtection="0">
      <alignment horizontal="left" vertical="center" indent="1"/>
    </xf>
    <xf numFmtId="0" fontId="2" fillId="2" borderId="10" applyNumberFormat="0" applyProtection="0">
      <alignment horizontal="left" vertical="top" indent="1"/>
    </xf>
    <xf numFmtId="0" fontId="2" fillId="6" borderId="10" applyNumberFormat="0" applyProtection="0">
      <alignment horizontal="left" vertical="center" indent="1"/>
    </xf>
    <xf numFmtId="0" fontId="2" fillId="6" borderId="10" applyNumberFormat="0" applyProtection="0">
      <alignment horizontal="left" vertical="center" indent="1"/>
    </xf>
    <xf numFmtId="0" fontId="2" fillId="6" borderId="10" applyNumberFormat="0" applyProtection="0">
      <alignment horizontal="left" vertical="center" indent="1"/>
    </xf>
    <xf numFmtId="0" fontId="2" fillId="6" borderId="10" applyNumberFormat="0" applyProtection="0">
      <alignment horizontal="left" vertical="top" indent="1"/>
    </xf>
    <xf numFmtId="0" fontId="2" fillId="53" borderId="10" applyNumberFormat="0" applyProtection="0">
      <alignment horizontal="left" vertical="center" indent="1"/>
    </xf>
    <xf numFmtId="0" fontId="2" fillId="53" borderId="10" applyNumberFormat="0" applyProtection="0">
      <alignment horizontal="left" vertical="top" indent="1"/>
    </xf>
    <xf numFmtId="0" fontId="2" fillId="5" borderId="1" applyNumberFormat="0">
      <protection locked="0"/>
    </xf>
    <xf numFmtId="0" fontId="30" fillId="13" borderId="13" applyBorder="0"/>
    <xf numFmtId="4" fontId="6" fillId="4" borderId="10" applyNumberFormat="0" applyProtection="0">
      <alignment vertical="center"/>
    </xf>
    <xf numFmtId="4" fontId="31" fillId="4" borderId="10" applyNumberFormat="0" applyProtection="0">
      <alignment vertical="center"/>
    </xf>
    <xf numFmtId="4" fontId="6" fillId="4" borderId="10" applyNumberFormat="0" applyProtection="0">
      <alignment horizontal="left" vertical="center" indent="1"/>
    </xf>
    <xf numFmtId="0" fontId="6" fillId="4" borderId="10" applyNumberFormat="0" applyProtection="0">
      <alignment horizontal="left" vertical="top" indent="1"/>
    </xf>
    <xf numFmtId="4" fontId="6" fillId="53" borderId="10" applyNumberFormat="0" applyProtection="0">
      <alignment horizontal="right" vertical="center"/>
    </xf>
    <xf numFmtId="4" fontId="26" fillId="0" borderId="11" applyNumberFormat="0" applyProtection="0">
      <alignment horizontal="right" vertical="center"/>
    </xf>
    <xf numFmtId="4" fontId="31" fillId="53" borderId="10" applyNumberFormat="0" applyProtection="0">
      <alignment horizontal="right" vertical="center"/>
    </xf>
    <xf numFmtId="4" fontId="6" fillId="2" borderId="10" applyNumberFormat="0" applyProtection="0">
      <alignment horizontal="left" vertical="center" indent="1"/>
    </xf>
    <xf numFmtId="4" fontId="26" fillId="22" borderId="11" applyNumberFormat="0" applyProtection="0">
      <alignment horizontal="left" vertical="center" indent="1"/>
    </xf>
    <xf numFmtId="4" fontId="26" fillId="22" borderId="11" applyNumberFormat="0" applyProtection="0">
      <alignment horizontal="left" vertical="center" indent="1"/>
    </xf>
    <xf numFmtId="0" fontId="6" fillId="2" borderId="10" applyNumberFormat="0" applyProtection="0">
      <alignment horizontal="left" vertical="top" indent="1"/>
    </xf>
    <xf numFmtId="4" fontId="32" fillId="55" borderId="0" applyNumberFormat="0" applyProtection="0">
      <alignment horizontal="left" vertical="center" indent="1"/>
    </xf>
    <xf numFmtId="0" fontId="26" fillId="56" borderId="1"/>
    <xf numFmtId="4" fontId="33" fillId="53" borderId="10" applyNumberFormat="0" applyProtection="0">
      <alignment horizontal="right" vertical="center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8" borderId="0" applyNumberFormat="0" applyBorder="0" applyAlignment="0" applyProtection="0"/>
    <xf numFmtId="0" fontId="9" fillId="57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20" borderId="0" applyNumberFormat="0" applyBorder="0" applyAlignment="0" applyProtection="0"/>
    <xf numFmtId="0" fontId="9" fillId="5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50" borderId="0" applyNumberFormat="0" applyBorder="0" applyAlignment="0" applyProtection="0"/>
    <xf numFmtId="0" fontId="9" fillId="20" borderId="0" applyNumberFormat="0" applyBorder="0" applyAlignment="0" applyProtection="0"/>
    <xf numFmtId="0" fontId="36" fillId="11" borderId="2" applyNumberFormat="0" applyAlignment="0" applyProtection="0"/>
    <xf numFmtId="0" fontId="36" fillId="11" borderId="2" applyNumberFormat="0" applyAlignment="0" applyProtection="0"/>
    <xf numFmtId="0" fontId="36" fillId="11" borderId="2" applyNumberFormat="0" applyAlignment="0" applyProtection="0"/>
    <xf numFmtId="0" fontId="36" fillId="17" borderId="2" applyNumberFormat="0" applyAlignment="0" applyProtection="0"/>
    <xf numFmtId="0" fontId="36" fillId="11" borderId="2" applyNumberFormat="0" applyAlignment="0" applyProtection="0"/>
    <xf numFmtId="0" fontId="37" fillId="15" borderId="9" applyNumberFormat="0" applyAlignment="0" applyProtection="0"/>
    <xf numFmtId="0" fontId="37" fillId="15" borderId="9" applyNumberFormat="0" applyAlignment="0" applyProtection="0"/>
    <xf numFmtId="0" fontId="37" fillId="15" borderId="9" applyNumberFormat="0" applyAlignment="0" applyProtection="0"/>
    <xf numFmtId="0" fontId="37" fillId="5" borderId="9" applyNumberFormat="0" applyAlignment="0" applyProtection="0"/>
    <xf numFmtId="0" fontId="37" fillId="15" borderId="9" applyNumberFormat="0" applyAlignment="0" applyProtection="0"/>
    <xf numFmtId="0" fontId="38" fillId="15" borderId="2" applyNumberFormat="0" applyAlignment="0" applyProtection="0"/>
    <xf numFmtId="0" fontId="38" fillId="15" borderId="2" applyNumberFormat="0" applyAlignment="0" applyProtection="0"/>
    <xf numFmtId="0" fontId="38" fillId="15" borderId="2" applyNumberFormat="0" applyAlignment="0" applyProtection="0"/>
    <xf numFmtId="0" fontId="39" fillId="5" borderId="2" applyNumberFormat="0" applyAlignment="0" applyProtection="0"/>
    <xf numFmtId="0" fontId="38" fillId="15" borderId="2" applyNumberFormat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0" fillId="0" borderId="0" applyFont="0" applyFill="0" applyBorder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2" fillId="0" borderId="16" applyNumberFormat="0" applyFill="0" applyAlignment="0" applyProtection="0"/>
    <xf numFmtId="0" fontId="41" fillId="0" borderId="1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4" fillId="0" borderId="17" applyNumberFormat="0" applyFill="0" applyAlignment="0" applyProtection="0"/>
    <xf numFmtId="0" fontId="43" fillId="0" borderId="5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6" fillId="0" borderId="19" applyNumberFormat="0" applyFill="0" applyAlignment="0" applyProtection="0"/>
    <xf numFmtId="0" fontId="45" fillId="0" borderId="18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1" applyNumberFormat="0" applyFill="0" applyAlignment="0" applyProtection="0"/>
    <xf numFmtId="0" fontId="47" fillId="0" borderId="20" applyNumberFormat="0" applyFill="0" applyAlignment="0" applyProtection="0"/>
    <xf numFmtId="0" fontId="48" fillId="59" borderId="3" applyNumberFormat="0" applyAlignment="0" applyProtection="0"/>
    <xf numFmtId="0" fontId="48" fillId="59" borderId="3" applyNumberFormat="0" applyAlignment="0" applyProtection="0"/>
    <xf numFmtId="0" fontId="48" fillId="59" borderId="3" applyNumberFormat="0" applyAlignment="0" applyProtection="0"/>
    <xf numFmtId="0" fontId="48" fillId="59" borderId="3" applyNumberForma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2" fillId="17" borderId="0" applyNumberFormat="0" applyBorder="0" applyAlignment="0" applyProtection="0"/>
    <xf numFmtId="0" fontId="51" fillId="17" borderId="0" applyNumberFormat="0" applyBorder="0" applyAlignment="0" applyProtection="0"/>
    <xf numFmtId="0" fontId="40" fillId="0" borderId="0"/>
    <xf numFmtId="0" fontId="40" fillId="0" borderId="0"/>
    <xf numFmtId="0" fontId="1" fillId="0" borderId="0"/>
    <xf numFmtId="0" fontId="2" fillId="0" borderId="0"/>
    <xf numFmtId="0" fontId="53" fillId="60" borderId="0"/>
    <xf numFmtId="0" fontId="40" fillId="0" borderId="0" applyBorder="0"/>
    <xf numFmtId="0" fontId="40" fillId="0" borderId="0" applyBorder="0"/>
    <xf numFmtId="0" fontId="40" fillId="0" borderId="0" applyBorder="0"/>
    <xf numFmtId="0" fontId="40" fillId="0" borderId="0" applyBorder="0"/>
    <xf numFmtId="0" fontId="40" fillId="0" borderId="0" applyBorder="0"/>
    <xf numFmtId="0" fontId="40" fillId="0" borderId="0" applyBorder="0"/>
    <xf numFmtId="0" fontId="40" fillId="0" borderId="0"/>
    <xf numFmtId="0" fontId="2" fillId="0" borderId="0"/>
    <xf numFmtId="0" fontId="40" fillId="0" borderId="0"/>
    <xf numFmtId="0" fontId="1" fillId="0" borderId="0"/>
    <xf numFmtId="0" fontId="2" fillId="0" borderId="0"/>
    <xf numFmtId="0" fontId="40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 applyBorder="0"/>
    <xf numFmtId="0" fontId="2" fillId="0" borderId="0"/>
    <xf numFmtId="0" fontId="40" fillId="0" borderId="0"/>
    <xf numFmtId="0" fontId="40" fillId="0" borderId="0" applyBorder="0"/>
    <xf numFmtId="0" fontId="40" fillId="0" borderId="0" applyBorder="0"/>
    <xf numFmtId="0" fontId="40" fillId="0" borderId="0" applyBorder="0"/>
    <xf numFmtId="0" fontId="40" fillId="0" borderId="0"/>
    <xf numFmtId="0" fontId="54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2" fillId="0" borderId="0"/>
    <xf numFmtId="0" fontId="1" fillId="0" borderId="0"/>
    <xf numFmtId="0" fontId="2" fillId="0" borderId="0"/>
    <xf numFmtId="0" fontId="40" fillId="0" borderId="0"/>
    <xf numFmtId="0" fontId="2" fillId="0" borderId="0"/>
    <xf numFmtId="0" fontId="54" fillId="0" borderId="0"/>
    <xf numFmtId="0" fontId="55" fillId="0" borderId="0"/>
    <xf numFmtId="0" fontId="7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10" borderId="0" applyNumberFormat="0" applyBorder="0" applyAlignment="0" applyProtection="0"/>
    <xf numFmtId="0" fontId="57" fillId="7" borderId="0" applyNumberFormat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0" fillId="4" borderId="8" applyNumberFormat="0" applyFont="0" applyAlignment="0" applyProtection="0"/>
    <xf numFmtId="0" fontId="2" fillId="4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60" fillId="0" borderId="23" applyNumberFormat="0" applyFill="0" applyAlignment="0" applyProtection="0"/>
    <xf numFmtId="0" fontId="59" fillId="0" borderId="22" applyNumberFormat="0" applyFill="0" applyAlignment="0" applyProtection="0"/>
    <xf numFmtId="0" fontId="61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12" borderId="0" applyNumberFormat="0" applyBorder="0" applyAlignment="0" applyProtection="0"/>
    <xf numFmtId="0" fontId="62" fillId="9" borderId="0" applyNumberFormat="0" applyBorder="0" applyAlignment="0" applyProtection="0"/>
    <xf numFmtId="0" fontId="2" fillId="0" borderId="0"/>
  </cellStyleXfs>
  <cellXfs count="70">
    <xf numFmtId="0" fontId="0" fillId="0" borderId="0" xfId="0"/>
    <xf numFmtId="165" fontId="4" fillId="0" borderId="24" xfId="0" applyNumberFormat="1" applyFont="1" applyFill="1" applyBorder="1" applyAlignment="1" applyProtection="1">
      <alignment horizontal="center" vertical="top"/>
      <protection hidden="1"/>
    </xf>
    <xf numFmtId="0" fontId="4" fillId="0" borderId="0" xfId="0" applyFont="1" applyAlignment="1" applyProtection="1">
      <alignment vertical="top"/>
      <protection hidden="1"/>
    </xf>
    <xf numFmtId="165" fontId="3" fillId="0" borderId="24" xfId="0" applyNumberFormat="1" applyFont="1" applyFill="1" applyBorder="1" applyAlignment="1" applyProtection="1">
      <alignment horizontal="center" vertical="top"/>
      <protection hidden="1"/>
    </xf>
    <xf numFmtId="164" fontId="4" fillId="0" borderId="24" xfId="0" applyNumberFormat="1" applyFont="1" applyFill="1" applyBorder="1" applyAlignment="1" applyProtection="1">
      <alignment vertical="top" wrapText="1"/>
      <protection hidden="1"/>
    </xf>
    <xf numFmtId="0" fontId="3" fillId="0" borderId="24" xfId="0" applyFont="1" applyFill="1" applyBorder="1" applyAlignment="1" applyProtection="1">
      <alignment vertical="top"/>
      <protection hidden="1"/>
    </xf>
    <xf numFmtId="170" fontId="3" fillId="0" borderId="24" xfId="0" applyNumberFormat="1" applyFont="1" applyBorder="1" applyAlignment="1">
      <alignment horizontal="center" vertical="top"/>
    </xf>
    <xf numFmtId="0" fontId="4" fillId="0" borderId="0" xfId="0" applyFont="1" applyAlignment="1">
      <alignment vertical="top"/>
    </xf>
    <xf numFmtId="170" fontId="4" fillId="0" borderId="24" xfId="0" applyNumberFormat="1" applyFont="1" applyBorder="1" applyAlignment="1">
      <alignment horizontal="center" vertical="top"/>
    </xf>
    <xf numFmtId="0" fontId="4" fillId="0" borderId="0" xfId="0" applyFont="1" applyProtection="1">
      <protection hidden="1"/>
    </xf>
    <xf numFmtId="0" fontId="4" fillId="0" borderId="0" xfId="0" applyFont="1" applyBorder="1" applyAlignment="1" applyProtection="1">
      <alignment vertical="top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Fill="1" applyAlignment="1" applyProtection="1"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24" xfId="305" applyFont="1" applyBorder="1" applyAlignment="1">
      <alignment horizontal="left" vertical="top" wrapText="1"/>
    </xf>
    <xf numFmtId="49" fontId="4" fillId="0" borderId="24" xfId="0" applyNumberFormat="1" applyFont="1" applyFill="1" applyBorder="1" applyAlignment="1" applyProtection="1">
      <alignment horizontal="center" vertical="top" wrapText="1"/>
      <protection hidden="1"/>
    </xf>
    <xf numFmtId="49" fontId="5" fillId="0" borderId="24" xfId="305" applyNumberFormat="1" applyFont="1" applyBorder="1" applyAlignment="1">
      <alignment horizontal="center" vertical="top" wrapText="1"/>
    </xf>
    <xf numFmtId="49" fontId="3" fillId="0" borderId="24" xfId="0" applyNumberFormat="1" applyFont="1" applyFill="1" applyBorder="1" applyAlignment="1" applyProtection="1">
      <alignment horizontal="center" vertical="top"/>
      <protection hidden="1"/>
    </xf>
    <xf numFmtId="170" fontId="3" fillId="0" borderId="26" xfId="0" applyNumberFormat="1" applyFont="1" applyBorder="1" applyAlignment="1">
      <alignment horizontal="center" vertical="top"/>
    </xf>
    <xf numFmtId="0" fontId="5" fillId="0" borderId="26" xfId="1" applyFont="1" applyBorder="1" applyAlignment="1">
      <alignment horizontal="left" vertical="top" wrapText="1"/>
    </xf>
    <xf numFmtId="49" fontId="5" fillId="0" borderId="26" xfId="1" applyNumberFormat="1" applyFont="1" applyBorder="1" applyAlignment="1">
      <alignment horizontal="center" vertical="top" wrapText="1"/>
    </xf>
    <xf numFmtId="165" fontId="3" fillId="0" borderId="26" xfId="0" applyNumberFormat="1" applyFont="1" applyFill="1" applyBorder="1" applyAlignment="1" applyProtection="1">
      <alignment horizontal="center" vertical="top"/>
      <protection hidden="1"/>
    </xf>
    <xf numFmtId="165" fontId="4" fillId="0" borderId="0" xfId="0" applyNumberFormat="1" applyFont="1" applyAlignment="1">
      <alignment vertical="top"/>
    </xf>
    <xf numFmtId="170" fontId="3" fillId="0" borderId="30" xfId="0" applyNumberFormat="1" applyFont="1" applyBorder="1" applyAlignment="1">
      <alignment horizontal="center" vertical="top"/>
    </xf>
    <xf numFmtId="170" fontId="4" fillId="0" borderId="27" xfId="0" applyNumberFormat="1" applyFont="1" applyBorder="1" applyAlignment="1">
      <alignment horizontal="center" vertical="top"/>
    </xf>
    <xf numFmtId="170" fontId="3" fillId="0" borderId="27" xfId="0" applyNumberFormat="1" applyFont="1" applyBorder="1" applyAlignment="1">
      <alignment horizontal="center" vertical="top"/>
    </xf>
    <xf numFmtId="0" fontId="4" fillId="61" borderId="0" xfId="0" applyFont="1" applyFill="1" applyBorder="1" applyAlignment="1" applyProtection="1">
      <alignment vertical="top"/>
      <protection hidden="1"/>
    </xf>
    <xf numFmtId="0" fontId="5" fillId="61" borderId="24" xfId="305" applyFont="1" applyFill="1" applyBorder="1" applyAlignment="1">
      <alignment horizontal="left" vertical="top" wrapText="1"/>
    </xf>
    <xf numFmtId="49" fontId="5" fillId="61" borderId="24" xfId="305" applyNumberFormat="1" applyFont="1" applyFill="1" applyBorder="1" applyAlignment="1">
      <alignment horizontal="center" vertical="top" wrapText="1"/>
    </xf>
    <xf numFmtId="165" fontId="3" fillId="61" borderId="24" xfId="0" applyNumberFormat="1" applyFont="1" applyFill="1" applyBorder="1" applyAlignment="1" applyProtection="1">
      <alignment horizontal="center" vertical="top"/>
      <protection hidden="1"/>
    </xf>
    <xf numFmtId="170" fontId="3" fillId="61" borderId="24" xfId="0" applyNumberFormat="1" applyFont="1" applyFill="1" applyBorder="1" applyAlignment="1">
      <alignment horizontal="center" vertical="top"/>
    </xf>
    <xf numFmtId="170" fontId="3" fillId="61" borderId="27" xfId="0" applyNumberFormat="1" applyFont="1" applyFill="1" applyBorder="1" applyAlignment="1">
      <alignment horizontal="center" vertical="top"/>
    </xf>
    <xf numFmtId="0" fontId="4" fillId="61" borderId="0" xfId="0" applyFont="1" applyFill="1" applyAlignment="1">
      <alignment vertical="top"/>
    </xf>
    <xf numFmtId="164" fontId="4" fillId="61" borderId="24" xfId="0" applyNumberFormat="1" applyFont="1" applyFill="1" applyBorder="1" applyAlignment="1" applyProtection="1">
      <alignment vertical="top" wrapText="1"/>
      <protection hidden="1"/>
    </xf>
    <xf numFmtId="49" fontId="4" fillId="61" borderId="24" xfId="0" applyNumberFormat="1" applyFont="1" applyFill="1" applyBorder="1" applyAlignment="1" applyProtection="1">
      <alignment horizontal="center" vertical="top" wrapText="1"/>
      <protection hidden="1"/>
    </xf>
    <xf numFmtId="165" fontId="4" fillId="61" borderId="24" xfId="0" applyNumberFormat="1" applyFont="1" applyFill="1" applyBorder="1" applyAlignment="1" applyProtection="1">
      <alignment horizontal="center" vertical="top"/>
      <protection hidden="1"/>
    </xf>
    <xf numFmtId="170" fontId="4" fillId="61" borderId="24" xfId="0" applyNumberFormat="1" applyFont="1" applyFill="1" applyBorder="1" applyAlignment="1">
      <alignment horizontal="center" vertical="top"/>
    </xf>
    <xf numFmtId="170" fontId="4" fillId="61" borderId="27" xfId="0" applyNumberFormat="1" applyFont="1" applyFill="1" applyBorder="1" applyAlignment="1">
      <alignment horizontal="center" vertical="top"/>
    </xf>
    <xf numFmtId="165" fontId="4" fillId="61" borderId="0" xfId="0" applyNumberFormat="1" applyFont="1" applyFill="1" applyAlignment="1">
      <alignment vertical="top"/>
    </xf>
    <xf numFmtId="0" fontId="4" fillId="0" borderId="25" xfId="0" applyFont="1" applyBorder="1" applyAlignment="1">
      <alignment horizontal="right"/>
    </xf>
    <xf numFmtId="0" fontId="4" fillId="61" borderId="0" xfId="0" applyFont="1" applyFill="1"/>
    <xf numFmtId="165" fontId="4" fillId="61" borderId="24" xfId="0" applyNumberFormat="1" applyFont="1" applyFill="1" applyBorder="1" applyAlignment="1">
      <alignment vertical="top"/>
    </xf>
    <xf numFmtId="0" fontId="4" fillId="61" borderId="24" xfId="0" applyFont="1" applyFill="1" applyBorder="1" applyAlignment="1">
      <alignment vertical="top"/>
    </xf>
    <xf numFmtId="0" fontId="4" fillId="0" borderId="0" xfId="0" applyFont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0" fontId="5" fillId="0" borderId="1" xfId="305" applyFont="1" applyBorder="1" applyAlignment="1">
      <alignment horizontal="center" vertical="center" wrapText="1"/>
    </xf>
    <xf numFmtId="0" fontId="5" fillId="0" borderId="29" xfId="305" applyFont="1" applyBorder="1" applyAlignment="1">
      <alignment horizontal="center" vertical="center" wrapText="1"/>
    </xf>
    <xf numFmtId="0" fontId="4" fillId="0" borderId="25" xfId="0" applyFont="1" applyBorder="1" applyAlignment="1">
      <alignment horizontal="right"/>
    </xf>
    <xf numFmtId="0" fontId="3" fillId="61" borderId="31" xfId="0" applyFont="1" applyFill="1" applyBorder="1" applyAlignment="1">
      <alignment horizontal="center" vertical="center" wrapText="1"/>
    </xf>
    <xf numFmtId="0" fontId="3" fillId="61" borderId="26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top" wrapText="1"/>
    </xf>
    <xf numFmtId="0" fontId="4" fillId="61" borderId="31" xfId="0" applyFont="1" applyFill="1" applyBorder="1" applyAlignment="1">
      <alignment horizontal="center" vertical="top" wrapText="1"/>
    </xf>
    <xf numFmtId="0" fontId="4" fillId="61" borderId="32" xfId="0" applyFont="1" applyFill="1" applyBorder="1" applyAlignment="1">
      <alignment horizontal="center" vertical="top" wrapText="1"/>
    </xf>
    <xf numFmtId="0" fontId="4" fillId="61" borderId="26" xfId="0" applyFont="1" applyFill="1" applyBorder="1" applyAlignment="1">
      <alignment horizontal="center" vertical="top" wrapText="1"/>
    </xf>
    <xf numFmtId="165" fontId="4" fillId="61" borderId="31" xfId="0" applyNumberFormat="1" applyFont="1" applyFill="1" applyBorder="1" applyAlignment="1">
      <alignment horizontal="center" vertical="top" wrapText="1"/>
    </xf>
    <xf numFmtId="165" fontId="4" fillId="61" borderId="32" xfId="0" applyNumberFormat="1" applyFont="1" applyFill="1" applyBorder="1" applyAlignment="1">
      <alignment horizontal="center" vertical="top" wrapText="1"/>
    </xf>
    <xf numFmtId="165" fontId="4" fillId="61" borderId="26" xfId="0" applyNumberFormat="1" applyFont="1" applyFill="1" applyBorder="1" applyAlignment="1">
      <alignment horizontal="center" vertical="top" wrapText="1"/>
    </xf>
    <xf numFmtId="165" fontId="4" fillId="61" borderId="31" xfId="0" applyNumberFormat="1" applyFont="1" applyFill="1" applyBorder="1" applyAlignment="1">
      <alignment horizontal="left" vertical="top" wrapText="1"/>
    </xf>
    <xf numFmtId="165" fontId="4" fillId="61" borderId="32" xfId="0" applyNumberFormat="1" applyFont="1" applyFill="1" applyBorder="1" applyAlignment="1">
      <alignment horizontal="left" vertical="top" wrapText="1"/>
    </xf>
    <xf numFmtId="165" fontId="4" fillId="61" borderId="26" xfId="0" applyNumberFormat="1" applyFont="1" applyFill="1" applyBorder="1" applyAlignment="1">
      <alignment horizontal="left" vertical="top" wrapText="1"/>
    </xf>
    <xf numFmtId="0" fontId="4" fillId="61" borderId="31" xfId="0" applyFont="1" applyFill="1" applyBorder="1" applyAlignment="1">
      <alignment horizontal="left" vertical="top" wrapText="1"/>
    </xf>
    <xf numFmtId="0" fontId="4" fillId="61" borderId="32" xfId="0" applyFont="1" applyFill="1" applyBorder="1" applyAlignment="1">
      <alignment horizontal="left" vertical="top" wrapText="1"/>
    </xf>
    <xf numFmtId="0" fontId="4" fillId="61" borderId="26" xfId="0" applyFont="1" applyFill="1" applyBorder="1" applyAlignment="1">
      <alignment horizontal="left" vertical="top" wrapText="1"/>
    </xf>
    <xf numFmtId="165" fontId="4" fillId="61" borderId="31" xfId="0" applyNumberFormat="1" applyFont="1" applyFill="1" applyBorder="1" applyAlignment="1">
      <alignment horizontal="center" vertical="center" wrapText="1"/>
    </xf>
    <xf numFmtId="165" fontId="4" fillId="61" borderId="32" xfId="0" applyNumberFormat="1" applyFont="1" applyFill="1" applyBorder="1" applyAlignment="1">
      <alignment horizontal="center" vertical="center" wrapText="1"/>
    </xf>
    <xf numFmtId="165" fontId="4" fillId="61" borderId="26" xfId="0" applyNumberFormat="1" applyFont="1" applyFill="1" applyBorder="1" applyAlignment="1">
      <alignment horizontal="center" vertical="center" wrapText="1"/>
    </xf>
    <xf numFmtId="0" fontId="4" fillId="0" borderId="25" xfId="0" applyFont="1" applyBorder="1" applyAlignment="1"/>
  </cellXfs>
  <cellStyles count="395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Акцент1 2" xfId="9"/>
    <cellStyle name="20% - Акцент1 2 2" xfId="10"/>
    <cellStyle name="20% - Акцент1 2 3" xfId="11"/>
    <cellStyle name="20% - Акцент1 2 4" xfId="12"/>
    <cellStyle name="20% - Акцент1 3" xfId="13"/>
    <cellStyle name="20% - Акцент2 2" xfId="14"/>
    <cellStyle name="20% - Акцент2 2 2" xfId="15"/>
    <cellStyle name="20% - Акцент2 2 3" xfId="16"/>
    <cellStyle name="20% - Акцент2 2 4" xfId="17"/>
    <cellStyle name="20% - Акцент2 3" xfId="18"/>
    <cellStyle name="20% - Акцент3 2" xfId="19"/>
    <cellStyle name="20% - Акцент3 2 2" xfId="20"/>
    <cellStyle name="20% - Акцент3 2 3" xfId="21"/>
    <cellStyle name="20% - Акцент3 2 4" xfId="22"/>
    <cellStyle name="20% - Акцент3 3" xfId="23"/>
    <cellStyle name="20% - Акцент4 2" xfId="24"/>
    <cellStyle name="20% - Акцент4 2 2" xfId="25"/>
    <cellStyle name="20% - Акцент4 2 3" xfId="26"/>
    <cellStyle name="20% - Акцент4 2 4" xfId="27"/>
    <cellStyle name="20% - Акцент4 3" xfId="28"/>
    <cellStyle name="20% - Акцент5 2" xfId="29"/>
    <cellStyle name="20% - Акцент5 2 2" xfId="30"/>
    <cellStyle name="20% - Акцент5 2 3" xfId="31"/>
    <cellStyle name="20% - Акцент5 3" xfId="32"/>
    <cellStyle name="20% - Акцент6 2" xfId="33"/>
    <cellStyle name="20% - Акцент6 2 2" xfId="34"/>
    <cellStyle name="20% - Акцент6 2 3" xfId="35"/>
    <cellStyle name="20% - Акцент6 2 4" xfId="36"/>
    <cellStyle name="20% - Акцент6 3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Акцент1 2" xfId="44"/>
    <cellStyle name="40% - Акцент1 2 2" xfId="45"/>
    <cellStyle name="40% - Акцент1 2 3" xfId="46"/>
    <cellStyle name="40% - Акцент1 2 4" xfId="47"/>
    <cellStyle name="40% - Акцент1 3" xfId="48"/>
    <cellStyle name="40% - Акцент2 2" xfId="49"/>
    <cellStyle name="40% - Акцент2 2 2" xfId="50"/>
    <cellStyle name="40% - Акцент2 2 3" xfId="51"/>
    <cellStyle name="40% - Акцент2 3" xfId="52"/>
    <cellStyle name="40% - Акцент3 2" xfId="53"/>
    <cellStyle name="40% - Акцент3 2 2" xfId="54"/>
    <cellStyle name="40% - Акцент3 2 3" xfId="55"/>
    <cellStyle name="40% - Акцент3 2 4" xfId="56"/>
    <cellStyle name="40% - Акцент3 3" xfId="57"/>
    <cellStyle name="40% - Акцент4 2" xfId="58"/>
    <cellStyle name="40% - Акцент4 2 2" xfId="59"/>
    <cellStyle name="40% - Акцент4 2 3" xfId="60"/>
    <cellStyle name="40% - Акцент4 2 4" xfId="61"/>
    <cellStyle name="40% - Акцент4 3" xfId="62"/>
    <cellStyle name="40% - Акцент5 2" xfId="63"/>
    <cellStyle name="40% - Акцент5 2 2" xfId="64"/>
    <cellStyle name="40% - Акцент5 2 3" xfId="65"/>
    <cellStyle name="40% - Акцент5 2 4" xfId="66"/>
    <cellStyle name="40% - Акцент5 3" xfId="67"/>
    <cellStyle name="40% - Акцент6 2" xfId="68"/>
    <cellStyle name="40% - Акцент6 2 2" xfId="69"/>
    <cellStyle name="40% - Акцент6 2 3" xfId="70"/>
    <cellStyle name="40% - Акцент6 2 4" xfId="71"/>
    <cellStyle name="40% - Акцент6 3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Акцент1 2" xfId="79"/>
    <cellStyle name="60% - Акцент1 2 2" xfId="80"/>
    <cellStyle name="60% - Акцент1 2 3" xfId="81"/>
    <cellStyle name="60% - Акцент1 2 4" xfId="82"/>
    <cellStyle name="60% - Акцент1 3" xfId="83"/>
    <cellStyle name="60% - Акцент2 2" xfId="84"/>
    <cellStyle name="60% - Акцент2 2 2" xfId="85"/>
    <cellStyle name="60% - Акцент2 2 3" xfId="86"/>
    <cellStyle name="60% - Акцент2 2 4" xfId="87"/>
    <cellStyle name="60% - Акцент2 3" xfId="88"/>
    <cellStyle name="60% - Акцент3 2" xfId="89"/>
    <cellStyle name="60% - Акцент3 2 2" xfId="90"/>
    <cellStyle name="60% - Акцент3 2 3" xfId="91"/>
    <cellStyle name="60% - Акцент3 2 4" xfId="92"/>
    <cellStyle name="60% - Акцент3 3" xfId="93"/>
    <cellStyle name="60% - Акцент4 2" xfId="94"/>
    <cellStyle name="60% - Акцент4 2 2" xfId="95"/>
    <cellStyle name="60% - Акцент4 2 3" xfId="96"/>
    <cellStyle name="60% - Акцент4 2 4" xfId="97"/>
    <cellStyle name="60% - Акцент4 3" xfId="98"/>
    <cellStyle name="60% - Акцент5 2" xfId="99"/>
    <cellStyle name="60% - Акцент5 2 2" xfId="100"/>
    <cellStyle name="60% - Акцент5 2 3" xfId="101"/>
    <cellStyle name="60% - Акцент5 2 4" xfId="102"/>
    <cellStyle name="60% - Акцент5 3" xfId="103"/>
    <cellStyle name="60% - Акцент6 2" xfId="104"/>
    <cellStyle name="60% - Акцент6 2 2" xfId="105"/>
    <cellStyle name="60% - Акцент6 2 3" xfId="106"/>
    <cellStyle name="60% - Акцент6 2 4" xfId="107"/>
    <cellStyle name="60% - Акцент6 3" xfId="108"/>
    <cellStyle name="Accent1" xfId="109"/>
    <cellStyle name="Accent1 - 20%" xfId="110"/>
    <cellStyle name="Accent1 - 40%" xfId="111"/>
    <cellStyle name="Accent1 - 60%" xfId="112"/>
    <cellStyle name="Accent2" xfId="113"/>
    <cellStyle name="Accent2 - 20%" xfId="114"/>
    <cellStyle name="Accent2 - 40%" xfId="115"/>
    <cellStyle name="Accent2 - 60%" xfId="116"/>
    <cellStyle name="Accent3" xfId="117"/>
    <cellStyle name="Accent3 - 20%" xfId="118"/>
    <cellStyle name="Accent3 - 40%" xfId="119"/>
    <cellStyle name="Accent3 - 60%" xfId="120"/>
    <cellStyle name="Accent3_10" xfId="121"/>
    <cellStyle name="Accent4" xfId="122"/>
    <cellStyle name="Accent4 - 20%" xfId="123"/>
    <cellStyle name="Accent4 - 40%" xfId="124"/>
    <cellStyle name="Accent4 - 60%" xfId="125"/>
    <cellStyle name="Accent4_10" xfId="126"/>
    <cellStyle name="Accent5" xfId="127"/>
    <cellStyle name="Accent5 - 20%" xfId="128"/>
    <cellStyle name="Accent5 - 40%" xfId="129"/>
    <cellStyle name="Accent5 - 60%" xfId="130"/>
    <cellStyle name="Accent5_10" xfId="131"/>
    <cellStyle name="Accent6" xfId="132"/>
    <cellStyle name="Accent6 - 20%" xfId="133"/>
    <cellStyle name="Accent6 - 40%" xfId="134"/>
    <cellStyle name="Accent6 - 60%" xfId="135"/>
    <cellStyle name="Accent6_10" xfId="136"/>
    <cellStyle name="Bad" xfId="137"/>
    <cellStyle name="Calculation" xfId="138"/>
    <cellStyle name="Check Cell" xfId="139"/>
    <cellStyle name="Emphasis 1" xfId="140"/>
    <cellStyle name="Emphasis 2" xfId="141"/>
    <cellStyle name="Emphasis 3" xfId="142"/>
    <cellStyle name="Explanatory Text" xfId="143"/>
    <cellStyle name="Good" xfId="144"/>
    <cellStyle name="Heading 1" xfId="145"/>
    <cellStyle name="Heading 2" xfId="146"/>
    <cellStyle name="Heading 3" xfId="147"/>
    <cellStyle name="Heading 4" xfId="148"/>
    <cellStyle name="Input" xfId="149"/>
    <cellStyle name="Linked Cell" xfId="150"/>
    <cellStyle name="Neutral" xfId="151"/>
    <cellStyle name="Note" xfId="152"/>
    <cellStyle name="Output" xfId="153"/>
    <cellStyle name="SAPBEXaggData" xfId="154"/>
    <cellStyle name="SAPBEXaggData 2" xfId="155"/>
    <cellStyle name="SAPBEXaggData_Г-3 (2009)" xfId="156"/>
    <cellStyle name="SAPBEXaggDataEmph" xfId="157"/>
    <cellStyle name="SAPBEXaggItem" xfId="158"/>
    <cellStyle name="SAPBEXaggItem 2" xfId="159"/>
    <cellStyle name="SAPBEXaggItem_Г-3 (2009)" xfId="160"/>
    <cellStyle name="SAPBEXaggItemX" xfId="161"/>
    <cellStyle name="SAPBEXchaText" xfId="162"/>
    <cellStyle name="SAPBEXchaText 2" xfId="163"/>
    <cellStyle name="SAPBEXchaText_Г-3 (2009)" xfId="164"/>
    <cellStyle name="SAPBEXexcBad7" xfId="165"/>
    <cellStyle name="SAPBEXexcBad8" xfId="166"/>
    <cellStyle name="SAPBEXexcBad9" xfId="167"/>
    <cellStyle name="SAPBEXexcCritical4" xfId="168"/>
    <cellStyle name="SAPBEXexcCritical5" xfId="169"/>
    <cellStyle name="SAPBEXexcCritical6" xfId="170"/>
    <cellStyle name="SAPBEXexcGood1" xfId="171"/>
    <cellStyle name="SAPBEXexcGood2" xfId="172"/>
    <cellStyle name="SAPBEXexcGood3" xfId="173"/>
    <cellStyle name="SAPBEXfilterDrill" xfId="174"/>
    <cellStyle name="SAPBEXfilterItem" xfId="175"/>
    <cellStyle name="SAPBEXfilterText" xfId="176"/>
    <cellStyle name="SAPBEXformats" xfId="177"/>
    <cellStyle name="SAPBEXheaderItem" xfId="178"/>
    <cellStyle name="SAPBEXheaderText" xfId="179"/>
    <cellStyle name="SAPBEXHLevel0" xfId="180"/>
    <cellStyle name="SAPBEXHLevel0 2" xfId="181"/>
    <cellStyle name="SAPBEXHLevel0 3" xfId="182"/>
    <cellStyle name="SAPBEXHLevel0_Г-33,К-5СЖ, новые формы по капремонту и переселению уточ.КСП (22.02.)" xfId="183"/>
    <cellStyle name="SAPBEXHLevel0X" xfId="184"/>
    <cellStyle name="SAPBEXHLevel1" xfId="185"/>
    <cellStyle name="SAPBEXHLevel1 2" xfId="186"/>
    <cellStyle name="SAPBEXHLevel1 3" xfId="187"/>
    <cellStyle name="SAPBEXHLevel1_Г-33,К-5СЖ, новые формы по капремонту и переселению уточ.КСП (22.02.)" xfId="188"/>
    <cellStyle name="SAPBEXHLevel1X" xfId="189"/>
    <cellStyle name="SAPBEXHLevel2" xfId="190"/>
    <cellStyle name="SAPBEXHLevel2 2" xfId="191"/>
    <cellStyle name="SAPBEXHLevel2_Г-33,К-5СЖ, новые формы по капремонту и переселению уточ.КСП (22.02.)" xfId="192"/>
    <cellStyle name="SAPBEXHLevel2X" xfId="193"/>
    <cellStyle name="SAPBEXHLevel3" xfId="194"/>
    <cellStyle name="SAPBEXHLevel3X" xfId="195"/>
    <cellStyle name="SAPBEXinputData" xfId="196"/>
    <cellStyle name="SAPBEXItemHeader" xfId="197"/>
    <cellStyle name="SAPBEXresData" xfId="198"/>
    <cellStyle name="SAPBEXresDataEmph" xfId="199"/>
    <cellStyle name="SAPBEXresItem" xfId="200"/>
    <cellStyle name="SAPBEXresItemX" xfId="201"/>
    <cellStyle name="SAPBEXstdData" xfId="202"/>
    <cellStyle name="SAPBEXstdData 2" xfId="203"/>
    <cellStyle name="SAPBEXstdDataEmph" xfId="204"/>
    <cellStyle name="SAPBEXstdItem" xfId="205"/>
    <cellStyle name="SAPBEXstdItem 2" xfId="206"/>
    <cellStyle name="SAPBEXstdItem_Г-16.1(2009)" xfId="207"/>
    <cellStyle name="SAPBEXstdItemX" xfId="208"/>
    <cellStyle name="SAPBEXtitle" xfId="209"/>
    <cellStyle name="SAPBEXunassignedItem" xfId="210"/>
    <cellStyle name="SAPBEXundefined" xfId="211"/>
    <cellStyle name="Sheet Title" xfId="212"/>
    <cellStyle name="Title" xfId="213"/>
    <cellStyle name="Total" xfId="214"/>
    <cellStyle name="Warning Text" xfId="215"/>
    <cellStyle name="Акцент1 2" xfId="216"/>
    <cellStyle name="Акцент1 2 2" xfId="217"/>
    <cellStyle name="Акцент1 2 3" xfId="218"/>
    <cellStyle name="Акцент1 2 4" xfId="219"/>
    <cellStyle name="Акцент1 3" xfId="220"/>
    <cellStyle name="Акцент2 2" xfId="221"/>
    <cellStyle name="Акцент2 2 2" xfId="222"/>
    <cellStyle name="Акцент2 2 3" xfId="223"/>
    <cellStyle name="Акцент2 2 4" xfId="224"/>
    <cellStyle name="Акцент2 3" xfId="225"/>
    <cellStyle name="Акцент3 2" xfId="226"/>
    <cellStyle name="Акцент3 2 2" xfId="227"/>
    <cellStyle name="Акцент3 2 3" xfId="228"/>
    <cellStyle name="Акцент3 2 4" xfId="229"/>
    <cellStyle name="Акцент3 3" xfId="230"/>
    <cellStyle name="Акцент4 2" xfId="231"/>
    <cellStyle name="Акцент4 2 2" xfId="232"/>
    <cellStyle name="Акцент4 2 3" xfId="233"/>
    <cellStyle name="Акцент4 2 4" xfId="234"/>
    <cellStyle name="Акцент4 3" xfId="235"/>
    <cellStyle name="Акцент5 2" xfId="236"/>
    <cellStyle name="Акцент5 2 2" xfId="237"/>
    <cellStyle name="Акцент5 2 3" xfId="238"/>
    <cellStyle name="Акцент5 3" xfId="239"/>
    <cellStyle name="Акцент6 2" xfId="240"/>
    <cellStyle name="Акцент6 2 2" xfId="241"/>
    <cellStyle name="Акцент6 2 3" xfId="242"/>
    <cellStyle name="Акцент6 2 4" xfId="243"/>
    <cellStyle name="Акцент6 3" xfId="244"/>
    <cellStyle name="Ввод  2" xfId="245"/>
    <cellStyle name="Ввод  2 2" xfId="246"/>
    <cellStyle name="Ввод  2 3" xfId="247"/>
    <cellStyle name="Ввод  2 4" xfId="248"/>
    <cellStyle name="Ввод  3" xfId="249"/>
    <cellStyle name="Вывод 2" xfId="250"/>
    <cellStyle name="Вывод 2 2" xfId="251"/>
    <cellStyle name="Вывод 2 3" xfId="252"/>
    <cellStyle name="Вывод 2 4" xfId="253"/>
    <cellStyle name="Вывод 3" xfId="254"/>
    <cellStyle name="Вычисление 2" xfId="255"/>
    <cellStyle name="Вычисление 2 2" xfId="256"/>
    <cellStyle name="Вычисление 2 3" xfId="257"/>
    <cellStyle name="Вычисление 2 4" xfId="258"/>
    <cellStyle name="Вычисление 3" xfId="259"/>
    <cellStyle name="Денежный 2" xfId="260"/>
    <cellStyle name="Денежный 2 2" xfId="261"/>
    <cellStyle name="Денежный 2 3" xfId="262"/>
    <cellStyle name="Денежный 3" xfId="263"/>
    <cellStyle name="Заголовок 1 2" xfId="264"/>
    <cellStyle name="Заголовок 1 2 2" xfId="265"/>
    <cellStyle name="Заголовок 1 2 3" xfId="266"/>
    <cellStyle name="Заголовок 1 2 4" xfId="267"/>
    <cellStyle name="Заголовок 1 3" xfId="268"/>
    <cellStyle name="Заголовок 2 2" xfId="269"/>
    <cellStyle name="Заголовок 2 2 2" xfId="270"/>
    <cellStyle name="Заголовок 2 2 3" xfId="271"/>
    <cellStyle name="Заголовок 2 2 4" xfId="272"/>
    <cellStyle name="Заголовок 2 3" xfId="273"/>
    <cellStyle name="Заголовок 3 2" xfId="274"/>
    <cellStyle name="Заголовок 3 2 2" xfId="275"/>
    <cellStyle name="Заголовок 3 2 3" xfId="276"/>
    <cellStyle name="Заголовок 3 2 4" xfId="277"/>
    <cellStyle name="Заголовок 3 3" xfId="278"/>
    <cellStyle name="Заголовок 4 2" xfId="279"/>
    <cellStyle name="Заголовок 4 2 2" xfId="280"/>
    <cellStyle name="Заголовок 4 2 3" xfId="281"/>
    <cellStyle name="Заголовок 4 2 4" xfId="282"/>
    <cellStyle name="Заголовок 4 3" xfId="283"/>
    <cellStyle name="Итог 2" xfId="284"/>
    <cellStyle name="Итог 2 2" xfId="285"/>
    <cellStyle name="Итог 2 3" xfId="286"/>
    <cellStyle name="Итог 2 4" xfId="287"/>
    <cellStyle name="Итог 3" xfId="288"/>
    <cellStyle name="Контрольная ячейка 2" xfId="289"/>
    <cellStyle name="Контрольная ячейка 2 2" xfId="290"/>
    <cellStyle name="Контрольная ячейка 2 3" xfId="291"/>
    <cellStyle name="Контрольная ячейка 3" xfId="292"/>
    <cellStyle name="Название 2" xfId="293"/>
    <cellStyle name="Название 2 2" xfId="294"/>
    <cellStyle name="Название 2 3" xfId="295"/>
    <cellStyle name="Название 2 4" xfId="296"/>
    <cellStyle name="Название 3" xfId="297"/>
    <cellStyle name="Нейтральный 2" xfId="298"/>
    <cellStyle name="Нейтральный 2 2" xfId="299"/>
    <cellStyle name="Нейтральный 2 3" xfId="300"/>
    <cellStyle name="Нейтральный 2 4" xfId="301"/>
    <cellStyle name="Нейтральный 3" xfId="302"/>
    <cellStyle name="Обычный" xfId="0" builtinId="0"/>
    <cellStyle name="Обычный 10" xfId="303"/>
    <cellStyle name="Обычный 10 2" xfId="304"/>
    <cellStyle name="Обычный 11" xfId="305"/>
    <cellStyle name="Обычный 12" xfId="306"/>
    <cellStyle name="Обычный 13" xfId="307"/>
    <cellStyle name="Обычный 14" xfId="308"/>
    <cellStyle name="Обычный 15" xfId="309"/>
    <cellStyle name="Обычный 16" xfId="310"/>
    <cellStyle name="Обычный 17" xfId="311"/>
    <cellStyle name="Обычный 18" xfId="312"/>
    <cellStyle name="Обычный 19" xfId="313"/>
    <cellStyle name="Обычный 2" xfId="2"/>
    <cellStyle name="Обычный 2 10" xfId="394"/>
    <cellStyle name="Обычный 2 2" xfId="315"/>
    <cellStyle name="Обычный 2 2 2" xfId="316"/>
    <cellStyle name="Обычный 2 3" xfId="317"/>
    <cellStyle name="Обычный 2 3 2" xfId="318"/>
    <cellStyle name="Обычный 2 4" xfId="319"/>
    <cellStyle name="Обычный 2 4 2" xfId="320"/>
    <cellStyle name="Обычный 2 5" xfId="321"/>
    <cellStyle name="Обычный 2 5 2" xfId="322"/>
    <cellStyle name="Обычный 2 6" xfId="323"/>
    <cellStyle name="Обычный 2 7" xfId="324"/>
    <cellStyle name="Обычный 2 7 2" xfId="325"/>
    <cellStyle name="Обычный 2 7 3" xfId="326"/>
    <cellStyle name="Обычный 2 8" xfId="327"/>
    <cellStyle name="Обычный 2 8 2" xfId="328"/>
    <cellStyle name="Обычный 2 9" xfId="314"/>
    <cellStyle name="Обычный 2_Отчет по переселению с учетом стимулирования" xfId="329"/>
    <cellStyle name="Обычный 20" xfId="330"/>
    <cellStyle name="Обычный 21" xfId="331"/>
    <cellStyle name="Обычный 22" xfId="332"/>
    <cellStyle name="Обычный 23" xfId="333"/>
    <cellStyle name="Обычный 24" xfId="334"/>
    <cellStyle name="Обычный 25" xfId="335"/>
    <cellStyle name="Обычный 26" xfId="336"/>
    <cellStyle name="Обычный 26 2" xfId="337"/>
    <cellStyle name="Обычный 26 3" xfId="338"/>
    <cellStyle name="Обычный 27" xfId="339"/>
    <cellStyle name="Обычный 28" xfId="340"/>
    <cellStyle name="Обычный 29" xfId="1"/>
    <cellStyle name="Обычный 3" xfId="341"/>
    <cellStyle name="Обычный 3 2" xfId="342"/>
    <cellStyle name="Обычный 3 3" xfId="343"/>
    <cellStyle name="Обычный 4" xfId="344"/>
    <cellStyle name="Обычный 4 2" xfId="345"/>
    <cellStyle name="Обычный 5" xfId="346"/>
    <cellStyle name="Обычный 5 2" xfId="347"/>
    <cellStyle name="Обычный 6" xfId="348"/>
    <cellStyle name="Обычный 6 2" xfId="349"/>
    <cellStyle name="Обычный 6 3" xfId="350"/>
    <cellStyle name="Обычный 7" xfId="351"/>
    <cellStyle name="Обычный 8" xfId="352"/>
    <cellStyle name="Обычный 9" xfId="353"/>
    <cellStyle name="Плохой 2" xfId="354"/>
    <cellStyle name="Плохой 2 2" xfId="355"/>
    <cellStyle name="Плохой 2 3" xfId="356"/>
    <cellStyle name="Плохой 2 4" xfId="357"/>
    <cellStyle name="Плохой 3" xfId="358"/>
    <cellStyle name="Пояснение 2" xfId="359"/>
    <cellStyle name="Пояснение 2 2" xfId="360"/>
    <cellStyle name="Пояснение 2 3" xfId="361"/>
    <cellStyle name="Пояснение 3" xfId="362"/>
    <cellStyle name="Примечание 2" xfId="363"/>
    <cellStyle name="Примечание 3" xfId="364"/>
    <cellStyle name="Процентный 2" xfId="365"/>
    <cellStyle name="Процентный 2 2" xfId="366"/>
    <cellStyle name="Процентный 2 3" xfId="367"/>
    <cellStyle name="Процентный 3" xfId="368"/>
    <cellStyle name="Процентный 3 2" xfId="369"/>
    <cellStyle name="Процентный 4" xfId="370"/>
    <cellStyle name="Связанная ячейка 2" xfId="371"/>
    <cellStyle name="Связанная ячейка 2 2" xfId="372"/>
    <cellStyle name="Связанная ячейка 2 3" xfId="373"/>
    <cellStyle name="Связанная ячейка 2 4" xfId="374"/>
    <cellStyle name="Связанная ячейка 3" xfId="375"/>
    <cellStyle name="Стиль 1" xfId="376"/>
    <cellStyle name="Текст предупреждения 2" xfId="377"/>
    <cellStyle name="Текст предупреждения 2 2" xfId="378"/>
    <cellStyle name="Текст предупреждения 2 3" xfId="379"/>
    <cellStyle name="Текст предупреждения 3" xfId="380"/>
    <cellStyle name="Финансовый 2" xfId="381"/>
    <cellStyle name="Финансовый 2 2" xfId="382"/>
    <cellStyle name="Финансовый 3" xfId="383"/>
    <cellStyle name="Финансовый 4" xfId="384"/>
    <cellStyle name="Финансовый 5" xfId="385"/>
    <cellStyle name="Финансовый 5 2" xfId="386"/>
    <cellStyle name="Финансовый 5 3" xfId="387"/>
    <cellStyle name="Финансовый 6" xfId="388"/>
    <cellStyle name="Хороший 2" xfId="389"/>
    <cellStyle name="Хороший 2 2" xfId="390"/>
    <cellStyle name="Хороший 2 3" xfId="391"/>
    <cellStyle name="Хороший 2 4" xfId="392"/>
    <cellStyle name="Хороший 3" xfId="39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9"/>
  <sheetViews>
    <sheetView showGridLines="0" tabSelected="1" view="pageBreakPreview" topLeftCell="A85" zoomScale="80" zoomScaleNormal="100" zoomScaleSheetLayoutView="80" workbookViewId="0">
      <selection activeCell="J3" sqref="J3"/>
    </sheetView>
  </sheetViews>
  <sheetFormatPr defaultColWidth="9.140625" defaultRowHeight="15.75"/>
  <cols>
    <col min="1" max="1" width="5.42578125" style="13" customWidth="1"/>
    <col min="2" max="2" width="57.140625" style="13" customWidth="1"/>
    <col min="3" max="3" width="9.42578125" style="13" customWidth="1"/>
    <col min="4" max="4" width="7" style="13" customWidth="1"/>
    <col min="5" max="5" width="22.140625" style="13" customWidth="1"/>
    <col min="6" max="6" width="26.42578125" style="14" customWidth="1"/>
    <col min="7" max="7" width="19.140625" style="14" customWidth="1"/>
    <col min="8" max="8" width="11" style="13" customWidth="1"/>
    <col min="9" max="9" width="9.140625" style="13" customWidth="1"/>
    <col min="10" max="10" width="45.7109375" style="41" customWidth="1"/>
    <col min="11" max="11" width="14.85546875" style="13" customWidth="1"/>
    <col min="12" max="251" width="9.140625" style="13" customWidth="1"/>
    <col min="252" max="16384" width="9.140625" style="13"/>
  </cols>
  <sheetData>
    <row r="1" spans="1:11" ht="23.25" customHeight="1">
      <c r="H1" s="44"/>
      <c r="I1" s="44"/>
    </row>
    <row r="2" spans="1:11" ht="45.75" customHeight="1">
      <c r="A2" s="12"/>
      <c r="B2" s="47" t="s">
        <v>100</v>
      </c>
      <c r="C2" s="47"/>
      <c r="D2" s="47"/>
      <c r="E2" s="47"/>
      <c r="F2" s="47"/>
      <c r="G2" s="47"/>
      <c r="H2" s="47"/>
      <c r="I2" s="47"/>
      <c r="J2" s="47"/>
    </row>
    <row r="3" spans="1:11" ht="12.75" customHeight="1">
      <c r="A3" s="9"/>
      <c r="B3" s="9"/>
      <c r="C3" s="9"/>
      <c r="D3" s="9"/>
      <c r="E3" s="9"/>
      <c r="F3" s="11"/>
      <c r="G3" s="11"/>
      <c r="H3" s="50"/>
      <c r="I3" s="50"/>
      <c r="J3" s="40" t="s">
        <v>105</v>
      </c>
      <c r="K3" s="69"/>
    </row>
    <row r="4" spans="1:11" ht="12.75" customHeight="1">
      <c r="A4" s="9"/>
      <c r="B4" s="45" t="s">
        <v>69</v>
      </c>
      <c r="C4" s="45" t="s">
        <v>101</v>
      </c>
      <c r="D4" s="45" t="s">
        <v>102</v>
      </c>
      <c r="E4" s="46" t="s">
        <v>84</v>
      </c>
      <c r="F4" s="48" t="s">
        <v>106</v>
      </c>
      <c r="G4" s="46" t="s">
        <v>107</v>
      </c>
      <c r="H4" s="48" t="s">
        <v>103</v>
      </c>
      <c r="I4" s="49" t="s">
        <v>104</v>
      </c>
      <c r="J4" s="51" t="s">
        <v>108</v>
      </c>
    </row>
    <row r="5" spans="1:11" ht="135.75" customHeight="1">
      <c r="A5" s="9"/>
      <c r="B5" s="45"/>
      <c r="C5" s="45"/>
      <c r="D5" s="45"/>
      <c r="E5" s="46"/>
      <c r="F5" s="48"/>
      <c r="G5" s="46"/>
      <c r="H5" s="48"/>
      <c r="I5" s="49"/>
      <c r="J5" s="52"/>
    </row>
    <row r="6" spans="1:11" s="7" customFormat="1">
      <c r="A6" s="10"/>
      <c r="B6" s="20" t="s">
        <v>70</v>
      </c>
      <c r="C6" s="21" t="s">
        <v>85</v>
      </c>
      <c r="D6" s="21"/>
      <c r="E6" s="22">
        <f>SUM(E7:E15)</f>
        <v>5771372.7192700002</v>
      </c>
      <c r="F6" s="22">
        <f>SUM(F7:F15)</f>
        <v>6344976.2179399999</v>
      </c>
      <c r="G6" s="22">
        <v>5044210.6179</v>
      </c>
      <c r="H6" s="19">
        <f>G6/E6*100</f>
        <v>87.400534729942436</v>
      </c>
      <c r="I6" s="24">
        <f>G6/F6*100</f>
        <v>79.499283285535853</v>
      </c>
      <c r="J6" s="66"/>
      <c r="K6" s="23"/>
    </row>
    <row r="7" spans="1:11" s="7" customFormat="1" ht="47.25">
      <c r="A7" s="10"/>
      <c r="B7" s="4" t="s">
        <v>68</v>
      </c>
      <c r="C7" s="16" t="s">
        <v>85</v>
      </c>
      <c r="D7" s="16" t="s">
        <v>86</v>
      </c>
      <c r="E7" s="1">
        <v>214695.69200000001</v>
      </c>
      <c r="F7" s="1">
        <v>220751.69200000001</v>
      </c>
      <c r="G7" s="1">
        <v>262321.74012999999</v>
      </c>
      <c r="H7" s="8">
        <f t="shared" ref="H7:H70" si="0">G7/E7*100</f>
        <v>122.18304786944675</v>
      </c>
      <c r="I7" s="25">
        <f t="shared" ref="I7:I70" si="1">G7/F7*100</f>
        <v>118.83113454459955</v>
      </c>
      <c r="J7" s="67"/>
      <c r="K7" s="23"/>
    </row>
    <row r="8" spans="1:11" s="7" customFormat="1" ht="63">
      <c r="A8" s="10"/>
      <c r="B8" s="4" t="s">
        <v>67</v>
      </c>
      <c r="C8" s="16" t="s">
        <v>85</v>
      </c>
      <c r="D8" s="16" t="s">
        <v>87</v>
      </c>
      <c r="E8" s="1">
        <v>380859.2</v>
      </c>
      <c r="F8" s="1">
        <v>386634.30650000001</v>
      </c>
      <c r="G8" s="1">
        <v>393820.33411</v>
      </c>
      <c r="H8" s="8">
        <f t="shared" si="0"/>
        <v>103.40313010949977</v>
      </c>
      <c r="I8" s="25">
        <f t="shared" si="1"/>
        <v>101.85861096369109</v>
      </c>
      <c r="J8" s="67"/>
      <c r="K8" s="23"/>
    </row>
    <row r="9" spans="1:11" s="7" customFormat="1" ht="63">
      <c r="A9" s="10"/>
      <c r="B9" s="4" t="s">
        <v>66</v>
      </c>
      <c r="C9" s="16" t="s">
        <v>85</v>
      </c>
      <c r="D9" s="16" t="s">
        <v>88</v>
      </c>
      <c r="E9" s="1">
        <v>51178.091</v>
      </c>
      <c r="F9" s="1">
        <v>51178.091</v>
      </c>
      <c r="G9" s="1">
        <v>56177.678</v>
      </c>
      <c r="H9" s="8">
        <f t="shared" si="0"/>
        <v>109.76899861309795</v>
      </c>
      <c r="I9" s="25">
        <f t="shared" si="1"/>
        <v>109.76899861309795</v>
      </c>
      <c r="J9" s="67"/>
      <c r="K9" s="23"/>
    </row>
    <row r="10" spans="1:11" s="7" customFormat="1">
      <c r="A10" s="10"/>
      <c r="B10" s="4" t="s">
        <v>65</v>
      </c>
      <c r="C10" s="16" t="s">
        <v>85</v>
      </c>
      <c r="D10" s="16" t="s">
        <v>89</v>
      </c>
      <c r="E10" s="1">
        <v>562317.48800000001</v>
      </c>
      <c r="F10" s="1">
        <v>562317.48800000001</v>
      </c>
      <c r="G10" s="1">
        <v>557691.45016000001</v>
      </c>
      <c r="H10" s="8">
        <f t="shared" si="0"/>
        <v>99.177326343441052</v>
      </c>
      <c r="I10" s="25">
        <f t="shared" si="1"/>
        <v>99.177326343441052</v>
      </c>
      <c r="J10" s="67"/>
      <c r="K10" s="23"/>
    </row>
    <row r="11" spans="1:11" s="7" customFormat="1" ht="47.25">
      <c r="A11" s="10"/>
      <c r="B11" s="4" t="s">
        <v>64</v>
      </c>
      <c r="C11" s="16" t="s">
        <v>85</v>
      </c>
      <c r="D11" s="16" t="s">
        <v>90</v>
      </c>
      <c r="E11" s="1">
        <v>492414.78399999999</v>
      </c>
      <c r="F11" s="1">
        <v>506661.79476000002</v>
      </c>
      <c r="G11" s="1">
        <v>527693.80075000005</v>
      </c>
      <c r="H11" s="8">
        <f t="shared" si="0"/>
        <v>107.16449178544568</v>
      </c>
      <c r="I11" s="25">
        <f t="shared" si="1"/>
        <v>104.1510937290945</v>
      </c>
      <c r="J11" s="67"/>
      <c r="K11" s="23"/>
    </row>
    <row r="12" spans="1:11" s="7" customFormat="1">
      <c r="A12" s="10"/>
      <c r="B12" s="4" t="s">
        <v>63</v>
      </c>
      <c r="C12" s="16" t="s">
        <v>85</v>
      </c>
      <c r="D12" s="16" t="s">
        <v>91</v>
      </c>
      <c r="E12" s="1">
        <v>93769.138000000006</v>
      </c>
      <c r="F12" s="1">
        <v>307109.01724000002</v>
      </c>
      <c r="G12" s="1">
        <v>340200.52187</v>
      </c>
      <c r="H12" s="8">
        <f t="shared" si="0"/>
        <v>362.80649382742536</v>
      </c>
      <c r="I12" s="25">
        <f t="shared" si="1"/>
        <v>110.77516542086407</v>
      </c>
      <c r="J12" s="67"/>
      <c r="K12" s="23"/>
    </row>
    <row r="13" spans="1:11" s="7" customFormat="1" ht="31.5">
      <c r="A13" s="10"/>
      <c r="B13" s="4" t="s">
        <v>62</v>
      </c>
      <c r="C13" s="16" t="s">
        <v>85</v>
      </c>
      <c r="D13" s="16" t="s">
        <v>92</v>
      </c>
      <c r="E13" s="1">
        <v>670</v>
      </c>
      <c r="F13" s="1">
        <v>500</v>
      </c>
      <c r="G13" s="1">
        <v>500</v>
      </c>
      <c r="H13" s="8">
        <f t="shared" si="0"/>
        <v>74.626865671641795</v>
      </c>
      <c r="I13" s="25">
        <f t="shared" si="1"/>
        <v>100</v>
      </c>
      <c r="J13" s="67"/>
      <c r="K13" s="23"/>
    </row>
    <row r="14" spans="1:11" s="7" customFormat="1">
      <c r="A14" s="10"/>
      <c r="B14" s="4" t="s">
        <v>61</v>
      </c>
      <c r="C14" s="16" t="s">
        <v>85</v>
      </c>
      <c r="D14" s="16" t="s">
        <v>93</v>
      </c>
      <c r="E14" s="1">
        <v>357000</v>
      </c>
      <c r="F14" s="1">
        <v>201923.44409</v>
      </c>
      <c r="G14" s="1">
        <v>0</v>
      </c>
      <c r="H14" s="8">
        <f t="shared" si="0"/>
        <v>0</v>
      </c>
      <c r="I14" s="25">
        <f t="shared" si="1"/>
        <v>0</v>
      </c>
      <c r="J14" s="67"/>
      <c r="K14" s="23"/>
    </row>
    <row r="15" spans="1:11" s="7" customFormat="1">
      <c r="A15" s="10"/>
      <c r="B15" s="4" t="s">
        <v>60</v>
      </c>
      <c r="C15" s="16" t="s">
        <v>85</v>
      </c>
      <c r="D15" s="16" t="s">
        <v>94</v>
      </c>
      <c r="E15" s="1">
        <v>3618468.3262700001</v>
      </c>
      <c r="F15" s="1">
        <v>4107900.3843499999</v>
      </c>
      <c r="G15" s="1">
        <v>2905805.0928799999</v>
      </c>
      <c r="H15" s="8">
        <f t="shared" si="0"/>
        <v>80.304837043450647</v>
      </c>
      <c r="I15" s="25">
        <f t="shared" si="1"/>
        <v>70.736990214035828</v>
      </c>
      <c r="J15" s="68"/>
    </row>
    <row r="16" spans="1:11" s="7" customFormat="1">
      <c r="A16" s="10"/>
      <c r="B16" s="15" t="s">
        <v>71</v>
      </c>
      <c r="C16" s="17" t="s">
        <v>86</v>
      </c>
      <c r="D16" s="17"/>
      <c r="E16" s="3">
        <f>SUM(E17:E18)</f>
        <v>57929.5</v>
      </c>
      <c r="F16" s="3">
        <f>SUM(F17:F18)</f>
        <v>62411.1</v>
      </c>
      <c r="G16" s="3">
        <v>61884.86752</v>
      </c>
      <c r="H16" s="6">
        <f t="shared" si="0"/>
        <v>106.82789860088555</v>
      </c>
      <c r="I16" s="26">
        <f t="shared" si="1"/>
        <v>99.156828705150218</v>
      </c>
      <c r="J16" s="42"/>
      <c r="K16" s="23"/>
    </row>
    <row r="17" spans="1:11" s="7" customFormat="1">
      <c r="A17" s="10"/>
      <c r="B17" s="4" t="s">
        <v>59</v>
      </c>
      <c r="C17" s="16" t="s">
        <v>86</v>
      </c>
      <c r="D17" s="16" t="s">
        <v>87</v>
      </c>
      <c r="E17" s="1">
        <v>42347.5</v>
      </c>
      <c r="F17" s="1">
        <v>46829.1</v>
      </c>
      <c r="G17" s="1">
        <v>46478.95</v>
      </c>
      <c r="H17" s="8">
        <f t="shared" si="0"/>
        <v>109.75606588346419</v>
      </c>
      <c r="I17" s="25">
        <f t="shared" si="1"/>
        <v>99.252281167052104</v>
      </c>
      <c r="J17" s="43"/>
    </row>
    <row r="18" spans="1:11" s="7" customFormat="1">
      <c r="A18" s="10"/>
      <c r="B18" s="4" t="s">
        <v>58</v>
      </c>
      <c r="C18" s="16" t="s">
        <v>86</v>
      </c>
      <c r="D18" s="16" t="s">
        <v>88</v>
      </c>
      <c r="E18" s="1">
        <v>15582</v>
      </c>
      <c r="F18" s="1">
        <v>15582</v>
      </c>
      <c r="G18" s="1">
        <v>15405.917519999999</v>
      </c>
      <c r="H18" s="8">
        <f t="shared" si="0"/>
        <v>98.869962264150928</v>
      </c>
      <c r="I18" s="25">
        <f t="shared" si="1"/>
        <v>98.869962264150928</v>
      </c>
      <c r="J18" s="43"/>
    </row>
    <row r="19" spans="1:11" s="7" customFormat="1" ht="31.5">
      <c r="A19" s="10"/>
      <c r="B19" s="15" t="s">
        <v>72</v>
      </c>
      <c r="C19" s="17" t="s">
        <v>87</v>
      </c>
      <c r="D19" s="17"/>
      <c r="E19" s="3">
        <f>SUM(E20:E23)</f>
        <v>1800532.0779999997</v>
      </c>
      <c r="F19" s="3">
        <f>SUM(F20:F23)</f>
        <v>1890685.8803699999</v>
      </c>
      <c r="G19" s="3">
        <v>1845801.7905899999</v>
      </c>
      <c r="H19" s="6">
        <f t="shared" si="0"/>
        <v>102.51424082598322</v>
      </c>
      <c r="I19" s="26">
        <f t="shared" si="1"/>
        <v>97.626041943508014</v>
      </c>
      <c r="J19" s="42"/>
      <c r="K19" s="23"/>
    </row>
    <row r="20" spans="1:11" s="7" customFormat="1" ht="47.25">
      <c r="A20" s="10"/>
      <c r="B20" s="4" t="s">
        <v>57</v>
      </c>
      <c r="C20" s="16" t="s">
        <v>87</v>
      </c>
      <c r="D20" s="16" t="s">
        <v>95</v>
      </c>
      <c r="E20" s="1">
        <v>345097.69</v>
      </c>
      <c r="F20" s="1">
        <v>423208.26436999999</v>
      </c>
      <c r="G20" s="1">
        <v>381622.48511000001</v>
      </c>
      <c r="H20" s="8">
        <f t="shared" si="0"/>
        <v>110.58390020228765</v>
      </c>
      <c r="I20" s="25">
        <f t="shared" si="1"/>
        <v>90.173684504506127</v>
      </c>
      <c r="J20" s="43"/>
    </row>
    <row r="21" spans="1:11" s="7" customFormat="1">
      <c r="A21" s="10"/>
      <c r="B21" s="4" t="s">
        <v>56</v>
      </c>
      <c r="C21" s="16" t="s">
        <v>87</v>
      </c>
      <c r="D21" s="16" t="s">
        <v>96</v>
      </c>
      <c r="E21" s="1">
        <v>1032048.5</v>
      </c>
      <c r="F21" s="1">
        <v>1040476.495</v>
      </c>
      <c r="G21" s="1">
        <v>1031214.7800499999</v>
      </c>
      <c r="H21" s="8">
        <f t="shared" si="0"/>
        <v>99.919216979628374</v>
      </c>
      <c r="I21" s="25">
        <f t="shared" si="1"/>
        <v>99.1098583202497</v>
      </c>
      <c r="J21" s="43"/>
    </row>
    <row r="22" spans="1:11" s="7" customFormat="1">
      <c r="A22" s="10"/>
      <c r="B22" s="4" t="s">
        <v>55</v>
      </c>
      <c r="C22" s="16" t="s">
        <v>87</v>
      </c>
      <c r="D22" s="16" t="s">
        <v>93</v>
      </c>
      <c r="E22" s="1">
        <v>7382.39</v>
      </c>
      <c r="F22" s="1">
        <v>7382.39</v>
      </c>
      <c r="G22" s="1">
        <v>7363.0540000000001</v>
      </c>
      <c r="H22" s="8">
        <f t="shared" si="0"/>
        <v>99.738079402469921</v>
      </c>
      <c r="I22" s="25">
        <f t="shared" si="1"/>
        <v>99.738079402469921</v>
      </c>
      <c r="J22" s="43"/>
    </row>
    <row r="23" spans="1:11" s="7" customFormat="1" ht="31.5">
      <c r="A23" s="10"/>
      <c r="B23" s="4" t="s">
        <v>54</v>
      </c>
      <c r="C23" s="16" t="s">
        <v>87</v>
      </c>
      <c r="D23" s="16" t="s">
        <v>97</v>
      </c>
      <c r="E23" s="1">
        <v>416003.49800000002</v>
      </c>
      <c r="F23" s="1">
        <v>419618.73100000003</v>
      </c>
      <c r="G23" s="1">
        <v>425601.47143000003</v>
      </c>
      <c r="H23" s="8">
        <f t="shared" si="0"/>
        <v>102.30718575111597</v>
      </c>
      <c r="I23" s="25">
        <f t="shared" si="1"/>
        <v>101.42575628493572</v>
      </c>
      <c r="J23" s="43"/>
    </row>
    <row r="24" spans="1:11" s="7" customFormat="1">
      <c r="A24" s="10"/>
      <c r="B24" s="15" t="s">
        <v>73</v>
      </c>
      <c r="C24" s="17" t="s">
        <v>88</v>
      </c>
      <c r="D24" s="17"/>
      <c r="E24" s="3">
        <f>SUM(E25:E34)</f>
        <v>43566908.603079997</v>
      </c>
      <c r="F24" s="3">
        <f>SUM(F25:F34)</f>
        <v>56434812.885039993</v>
      </c>
      <c r="G24" s="3">
        <v>51611891.876809999</v>
      </c>
      <c r="H24" s="6">
        <f t="shared" si="0"/>
        <v>118.4658116255723</v>
      </c>
      <c r="I24" s="26">
        <f t="shared" si="1"/>
        <v>91.453996634923769</v>
      </c>
      <c r="J24" s="54" t="s">
        <v>110</v>
      </c>
      <c r="K24" s="23"/>
    </row>
    <row r="25" spans="1:11" s="7" customFormat="1">
      <c r="A25" s="10"/>
      <c r="B25" s="4" t="s">
        <v>53</v>
      </c>
      <c r="C25" s="16" t="s">
        <v>88</v>
      </c>
      <c r="D25" s="16" t="s">
        <v>85</v>
      </c>
      <c r="E25" s="1">
        <v>754236.48546</v>
      </c>
      <c r="F25" s="1">
        <v>944316.28665999998</v>
      </c>
      <c r="G25" s="1">
        <v>871131.43467999995</v>
      </c>
      <c r="H25" s="8">
        <f t="shared" si="0"/>
        <v>115.49844796340065</v>
      </c>
      <c r="I25" s="25">
        <f t="shared" si="1"/>
        <v>92.249964020121766</v>
      </c>
      <c r="J25" s="55"/>
      <c r="K25" s="23"/>
    </row>
    <row r="26" spans="1:11" s="7" customFormat="1">
      <c r="A26" s="10"/>
      <c r="B26" s="4" t="s">
        <v>52</v>
      </c>
      <c r="C26" s="16" t="s">
        <v>88</v>
      </c>
      <c r="D26" s="16" t="s">
        <v>86</v>
      </c>
      <c r="E26" s="1">
        <v>109789.76514</v>
      </c>
      <c r="F26" s="1">
        <v>122526.72614</v>
      </c>
      <c r="G26" s="1">
        <v>132609.95904000002</v>
      </c>
      <c r="H26" s="8">
        <f t="shared" si="0"/>
        <v>120.78535633162208</v>
      </c>
      <c r="I26" s="25">
        <f t="shared" si="1"/>
        <v>108.22941509795898</v>
      </c>
      <c r="J26" s="55"/>
      <c r="K26" s="23"/>
    </row>
    <row r="27" spans="1:11" s="7" customFormat="1">
      <c r="A27" s="10"/>
      <c r="B27" s="4" t="s">
        <v>51</v>
      </c>
      <c r="C27" s="16" t="s">
        <v>88</v>
      </c>
      <c r="D27" s="16" t="s">
        <v>89</v>
      </c>
      <c r="E27" s="1">
        <v>3795121.27348</v>
      </c>
      <c r="F27" s="1">
        <v>4025822.7613499998</v>
      </c>
      <c r="G27" s="1">
        <v>3724643.1820700001</v>
      </c>
      <c r="H27" s="8">
        <f t="shared" si="0"/>
        <v>98.14292913634948</v>
      </c>
      <c r="I27" s="25">
        <f t="shared" si="1"/>
        <v>92.518806784752655</v>
      </c>
      <c r="J27" s="55"/>
      <c r="K27" s="23"/>
    </row>
    <row r="28" spans="1:11" s="7" customFormat="1">
      <c r="A28" s="10"/>
      <c r="B28" s="4" t="s">
        <v>50</v>
      </c>
      <c r="C28" s="16" t="s">
        <v>88</v>
      </c>
      <c r="D28" s="16" t="s">
        <v>90</v>
      </c>
      <c r="E28" s="1">
        <v>379865.79294999997</v>
      </c>
      <c r="F28" s="1">
        <v>180636.52986000001</v>
      </c>
      <c r="G28" s="1">
        <v>160500.21346</v>
      </c>
      <c r="H28" s="8">
        <f t="shared" si="0"/>
        <v>42.251820626851213</v>
      </c>
      <c r="I28" s="25">
        <f t="shared" si="1"/>
        <v>88.852577927838624</v>
      </c>
      <c r="J28" s="55"/>
      <c r="K28" s="23"/>
    </row>
    <row r="29" spans="1:11" s="7" customFormat="1">
      <c r="A29" s="10"/>
      <c r="B29" s="4" t="s">
        <v>49</v>
      </c>
      <c r="C29" s="16" t="s">
        <v>88</v>
      </c>
      <c r="D29" s="16" t="s">
        <v>91</v>
      </c>
      <c r="E29" s="1">
        <v>632147.99244000006</v>
      </c>
      <c r="F29" s="1">
        <v>655720.78334000008</v>
      </c>
      <c r="G29" s="1">
        <v>643070.89560000005</v>
      </c>
      <c r="H29" s="8">
        <f t="shared" si="0"/>
        <v>101.72790284721765</v>
      </c>
      <c r="I29" s="25">
        <f t="shared" si="1"/>
        <v>98.070842336952296</v>
      </c>
      <c r="J29" s="55"/>
      <c r="K29" s="23"/>
    </row>
    <row r="30" spans="1:11" s="7" customFormat="1">
      <c r="A30" s="10"/>
      <c r="B30" s="4" t="s">
        <v>48</v>
      </c>
      <c r="C30" s="16" t="s">
        <v>88</v>
      </c>
      <c r="D30" s="16" t="s">
        <v>92</v>
      </c>
      <c r="E30" s="1">
        <v>2170858.9060200001</v>
      </c>
      <c r="F30" s="1">
        <v>1753424.4333199998</v>
      </c>
      <c r="G30" s="1">
        <v>1846268.06455</v>
      </c>
      <c r="H30" s="8">
        <f t="shared" si="0"/>
        <v>85.047814919252531</v>
      </c>
      <c r="I30" s="25">
        <f t="shared" si="1"/>
        <v>105.29498902066778</v>
      </c>
      <c r="J30" s="55"/>
      <c r="K30" s="23"/>
    </row>
    <row r="31" spans="1:11" s="7" customFormat="1" ht="18.75" customHeight="1">
      <c r="A31" s="10"/>
      <c r="B31" s="4" t="s">
        <v>47</v>
      </c>
      <c r="C31" s="16" t="s">
        <v>88</v>
      </c>
      <c r="D31" s="16" t="s">
        <v>95</v>
      </c>
      <c r="E31" s="1">
        <v>29008593.339499999</v>
      </c>
      <c r="F31" s="1">
        <v>40408099.610100001</v>
      </c>
      <c r="G31" s="1">
        <v>37145360.22947</v>
      </c>
      <c r="H31" s="8">
        <f t="shared" si="0"/>
        <v>128.04950517504221</v>
      </c>
      <c r="I31" s="25">
        <f t="shared" si="1"/>
        <v>91.925531237270846</v>
      </c>
      <c r="J31" s="55"/>
      <c r="K31" s="23"/>
    </row>
    <row r="32" spans="1:11" s="7" customFormat="1">
      <c r="A32" s="10"/>
      <c r="B32" s="4" t="s">
        <v>46</v>
      </c>
      <c r="C32" s="16" t="s">
        <v>88</v>
      </c>
      <c r="D32" s="16" t="s">
        <v>96</v>
      </c>
      <c r="E32" s="1">
        <v>1064025.2120000001</v>
      </c>
      <c r="F32" s="1">
        <v>1061676.73789</v>
      </c>
      <c r="G32" s="1">
        <v>886146.03792999999</v>
      </c>
      <c r="H32" s="8">
        <f t="shared" si="0"/>
        <v>83.282428643241573</v>
      </c>
      <c r="I32" s="25">
        <f t="shared" si="1"/>
        <v>83.466652918396449</v>
      </c>
      <c r="J32" s="55"/>
      <c r="K32" s="23"/>
    </row>
    <row r="33" spans="1:11" s="7" customFormat="1" ht="31.5">
      <c r="A33" s="10"/>
      <c r="B33" s="4" t="s">
        <v>45</v>
      </c>
      <c r="C33" s="16" t="s">
        <v>88</v>
      </c>
      <c r="D33" s="16" t="s">
        <v>93</v>
      </c>
      <c r="E33" s="1">
        <v>15000</v>
      </c>
      <c r="F33" s="1"/>
      <c r="G33" s="1"/>
      <c r="H33" s="8">
        <f t="shared" si="0"/>
        <v>0</v>
      </c>
      <c r="I33" s="25"/>
      <c r="J33" s="55"/>
      <c r="K33" s="23"/>
    </row>
    <row r="34" spans="1:11" s="7" customFormat="1">
      <c r="A34" s="10"/>
      <c r="B34" s="4" t="s">
        <v>44</v>
      </c>
      <c r="C34" s="16" t="s">
        <v>88</v>
      </c>
      <c r="D34" s="16" t="s">
        <v>98</v>
      </c>
      <c r="E34" s="1">
        <v>5637269.8360900003</v>
      </c>
      <c r="F34" s="1">
        <v>7282589.0163799999</v>
      </c>
      <c r="G34" s="1">
        <v>6202161.8600099999</v>
      </c>
      <c r="H34" s="8">
        <f t="shared" si="0"/>
        <v>110.02066674728856</v>
      </c>
      <c r="I34" s="25">
        <f t="shared" si="1"/>
        <v>85.164243733376921</v>
      </c>
      <c r="J34" s="56"/>
    </row>
    <row r="35" spans="1:11" s="7" customFormat="1">
      <c r="A35" s="10"/>
      <c r="B35" s="15" t="s">
        <v>74</v>
      </c>
      <c r="C35" s="17" t="s">
        <v>89</v>
      </c>
      <c r="D35" s="17"/>
      <c r="E35" s="3">
        <f>SUM(E36:E39)</f>
        <v>4289860.7143899994</v>
      </c>
      <c r="F35" s="3">
        <f>SUM(F36:F39)</f>
        <v>9201469.0531099997</v>
      </c>
      <c r="G35" s="3">
        <v>8218002.8112200005</v>
      </c>
      <c r="H35" s="6">
        <f t="shared" si="0"/>
        <v>191.56805682882333</v>
      </c>
      <c r="I35" s="26">
        <f t="shared" si="1"/>
        <v>89.311856224114578</v>
      </c>
      <c r="J35" s="57" t="s">
        <v>111</v>
      </c>
      <c r="K35" s="23"/>
    </row>
    <row r="36" spans="1:11" s="7" customFormat="1">
      <c r="A36" s="10"/>
      <c r="B36" s="4" t="s">
        <v>43</v>
      </c>
      <c r="C36" s="16" t="s">
        <v>89</v>
      </c>
      <c r="D36" s="16" t="s">
        <v>85</v>
      </c>
      <c r="E36" s="1">
        <v>792042.28670000006</v>
      </c>
      <c r="F36" s="1">
        <v>3046390.5658800001</v>
      </c>
      <c r="G36" s="1">
        <v>2481724.0312600001</v>
      </c>
      <c r="H36" s="8">
        <f t="shared" si="0"/>
        <v>313.33226431633653</v>
      </c>
      <c r="I36" s="25">
        <f t="shared" si="1"/>
        <v>81.464407717633307</v>
      </c>
      <c r="J36" s="58"/>
      <c r="K36" s="23"/>
    </row>
    <row r="37" spans="1:11" s="7" customFormat="1">
      <c r="A37" s="10"/>
      <c r="B37" s="4" t="s">
        <v>42</v>
      </c>
      <c r="C37" s="16" t="s">
        <v>89</v>
      </c>
      <c r="D37" s="16" t="s">
        <v>86</v>
      </c>
      <c r="E37" s="1">
        <v>430651.39487000002</v>
      </c>
      <c r="F37" s="1">
        <v>1968901.7083000001</v>
      </c>
      <c r="G37" s="1">
        <v>1766389.01932</v>
      </c>
      <c r="H37" s="8">
        <f t="shared" si="0"/>
        <v>410.1667939223131</v>
      </c>
      <c r="I37" s="25">
        <f t="shared" si="1"/>
        <v>89.714433781722164</v>
      </c>
      <c r="J37" s="58"/>
      <c r="K37" s="23"/>
    </row>
    <row r="38" spans="1:11" s="7" customFormat="1">
      <c r="A38" s="10"/>
      <c r="B38" s="4" t="s">
        <v>41</v>
      </c>
      <c r="C38" s="16" t="s">
        <v>89</v>
      </c>
      <c r="D38" s="16" t="s">
        <v>87</v>
      </c>
      <c r="E38" s="1">
        <v>1970652.419</v>
      </c>
      <c r="F38" s="1">
        <v>2350670.48563</v>
      </c>
      <c r="G38" s="1">
        <v>2148382.2438499997</v>
      </c>
      <c r="H38" s="8">
        <f t="shared" si="0"/>
        <v>109.01883168926298</v>
      </c>
      <c r="I38" s="25">
        <f t="shared" si="1"/>
        <v>91.394444988499302</v>
      </c>
      <c r="J38" s="58"/>
      <c r="K38" s="23"/>
    </row>
    <row r="39" spans="1:11" s="7" customFormat="1" ht="88.5" customHeight="1">
      <c r="A39" s="10"/>
      <c r="B39" s="4" t="s">
        <v>40</v>
      </c>
      <c r="C39" s="16" t="s">
        <v>89</v>
      </c>
      <c r="D39" s="16" t="s">
        <v>89</v>
      </c>
      <c r="E39" s="1">
        <v>1096514.6138199999</v>
      </c>
      <c r="F39" s="1">
        <v>1835506.2933</v>
      </c>
      <c r="G39" s="1">
        <v>1821507.51679</v>
      </c>
      <c r="H39" s="8">
        <f t="shared" si="0"/>
        <v>166.11794260035393</v>
      </c>
      <c r="I39" s="25">
        <f t="shared" si="1"/>
        <v>99.237334322355707</v>
      </c>
      <c r="J39" s="59"/>
      <c r="K39" s="23"/>
    </row>
    <row r="40" spans="1:11" s="7" customFormat="1">
      <c r="A40" s="10"/>
      <c r="B40" s="15" t="s">
        <v>75</v>
      </c>
      <c r="C40" s="17" t="s">
        <v>90</v>
      </c>
      <c r="D40" s="17"/>
      <c r="E40" s="3">
        <f>SUM(E41:E44)</f>
        <v>957397.96755000006</v>
      </c>
      <c r="F40" s="3">
        <f>SUM(F41:F44)</f>
        <v>1327302.43407</v>
      </c>
      <c r="G40" s="3">
        <v>984917.24691999995</v>
      </c>
      <c r="H40" s="6">
        <f t="shared" si="0"/>
        <v>102.87438247236122</v>
      </c>
      <c r="I40" s="26">
        <f t="shared" si="1"/>
        <v>74.204433114755886</v>
      </c>
      <c r="J40" s="42"/>
      <c r="K40" s="23"/>
    </row>
    <row r="41" spans="1:11" s="7" customFormat="1">
      <c r="A41" s="10"/>
      <c r="B41" s="4" t="s">
        <v>39</v>
      </c>
      <c r="C41" s="16" t="s">
        <v>90</v>
      </c>
      <c r="D41" s="16" t="s">
        <v>85</v>
      </c>
      <c r="E41" s="1">
        <v>35930.627999999997</v>
      </c>
      <c r="F41" s="1">
        <v>35930.627999999997</v>
      </c>
      <c r="G41" s="1">
        <v>35930.627999999997</v>
      </c>
      <c r="H41" s="8">
        <f t="shared" si="0"/>
        <v>100</v>
      </c>
      <c r="I41" s="25">
        <f t="shared" si="1"/>
        <v>100</v>
      </c>
      <c r="J41" s="43"/>
    </row>
    <row r="42" spans="1:11" s="7" customFormat="1">
      <c r="A42" s="10"/>
      <c r="B42" s="4" t="s">
        <v>38</v>
      </c>
      <c r="C42" s="16" t="s">
        <v>90</v>
      </c>
      <c r="D42" s="16" t="s">
        <v>86</v>
      </c>
      <c r="E42" s="1">
        <v>450926.26500000001</v>
      </c>
      <c r="F42" s="1">
        <v>604356.09539000003</v>
      </c>
      <c r="G42" s="1">
        <v>467882.45922000002</v>
      </c>
      <c r="H42" s="8">
        <f t="shared" si="0"/>
        <v>103.76030307748874</v>
      </c>
      <c r="I42" s="25">
        <f t="shared" si="1"/>
        <v>77.41834041039472</v>
      </c>
      <c r="J42" s="43"/>
    </row>
    <row r="43" spans="1:11" s="7" customFormat="1" ht="31.5">
      <c r="A43" s="10"/>
      <c r="B43" s="4" t="s">
        <v>37</v>
      </c>
      <c r="C43" s="16" t="s">
        <v>90</v>
      </c>
      <c r="D43" s="16" t="s">
        <v>87</v>
      </c>
      <c r="E43" s="1">
        <v>18999.974730000002</v>
      </c>
      <c r="F43" s="1">
        <v>17834.6662</v>
      </c>
      <c r="G43" s="1">
        <v>17834.327260000002</v>
      </c>
      <c r="H43" s="8">
        <f t="shared" si="0"/>
        <v>93.865005156246326</v>
      </c>
      <c r="I43" s="25">
        <f t="shared" si="1"/>
        <v>99.998099543909618</v>
      </c>
      <c r="J43" s="43"/>
    </row>
    <row r="44" spans="1:11" s="7" customFormat="1">
      <c r="A44" s="10"/>
      <c r="B44" s="4" t="s">
        <v>36</v>
      </c>
      <c r="C44" s="16" t="s">
        <v>90</v>
      </c>
      <c r="D44" s="16" t="s">
        <v>89</v>
      </c>
      <c r="E44" s="1">
        <v>451541.09982</v>
      </c>
      <c r="F44" s="1">
        <v>669181.04448000004</v>
      </c>
      <c r="G44" s="1">
        <v>463269.83243999997</v>
      </c>
      <c r="H44" s="8">
        <f t="shared" si="0"/>
        <v>102.59748949202529</v>
      </c>
      <c r="I44" s="25">
        <f t="shared" si="1"/>
        <v>69.229371671756283</v>
      </c>
      <c r="J44" s="43"/>
    </row>
    <row r="45" spans="1:11" s="7" customFormat="1">
      <c r="A45" s="10"/>
      <c r="B45" s="15" t="s">
        <v>76</v>
      </c>
      <c r="C45" s="17" t="s">
        <v>91</v>
      </c>
      <c r="D45" s="17"/>
      <c r="E45" s="3">
        <f>SUM(E46:E54)</f>
        <v>42872020.95254001</v>
      </c>
      <c r="F45" s="3">
        <f>SUM(F46:F54)</f>
        <v>44292380.888829999</v>
      </c>
      <c r="G45" s="3">
        <v>42417338.172360003</v>
      </c>
      <c r="H45" s="6">
        <f t="shared" si="0"/>
        <v>98.939441691626001</v>
      </c>
      <c r="I45" s="26">
        <f t="shared" si="1"/>
        <v>95.766669845145174</v>
      </c>
      <c r="J45" s="57" t="s">
        <v>112</v>
      </c>
      <c r="K45" s="23"/>
    </row>
    <row r="46" spans="1:11" s="7" customFormat="1">
      <c r="A46" s="10"/>
      <c r="B46" s="4" t="s">
        <v>35</v>
      </c>
      <c r="C46" s="16" t="s">
        <v>91</v>
      </c>
      <c r="D46" s="16" t="s">
        <v>85</v>
      </c>
      <c r="E46" s="1">
        <v>13323451.1984</v>
      </c>
      <c r="F46" s="1">
        <v>13642230.743170001</v>
      </c>
      <c r="G46" s="1">
        <v>13366921.654450001</v>
      </c>
      <c r="H46" s="8">
        <f t="shared" si="0"/>
        <v>100.3262702388644</v>
      </c>
      <c r="I46" s="25">
        <f t="shared" si="1"/>
        <v>97.981934964281166</v>
      </c>
      <c r="J46" s="58"/>
    </row>
    <row r="47" spans="1:11" s="7" customFormat="1">
      <c r="A47" s="10"/>
      <c r="B47" s="4" t="s">
        <v>34</v>
      </c>
      <c r="C47" s="16" t="s">
        <v>91</v>
      </c>
      <c r="D47" s="16" t="s">
        <v>86</v>
      </c>
      <c r="E47" s="1">
        <v>18049010.666790001</v>
      </c>
      <c r="F47" s="1">
        <v>18327802.548459999</v>
      </c>
      <c r="G47" s="1">
        <v>17631113.06546</v>
      </c>
      <c r="H47" s="8">
        <f t="shared" si="0"/>
        <v>97.684650926053649</v>
      </c>
      <c r="I47" s="25">
        <f t="shared" si="1"/>
        <v>96.198728782908347</v>
      </c>
      <c r="J47" s="58"/>
    </row>
    <row r="48" spans="1:11" s="7" customFormat="1">
      <c r="A48" s="10"/>
      <c r="B48" s="4" t="s">
        <v>33</v>
      </c>
      <c r="C48" s="16" t="s">
        <v>91</v>
      </c>
      <c r="D48" s="16" t="s">
        <v>87</v>
      </c>
      <c r="E48" s="1">
        <v>1525116.11831</v>
      </c>
      <c r="F48" s="1">
        <v>1527753.63108</v>
      </c>
      <c r="G48" s="1">
        <v>1514684.6870599999</v>
      </c>
      <c r="H48" s="8">
        <f t="shared" si="0"/>
        <v>99.316023801416549</v>
      </c>
      <c r="I48" s="25">
        <f t="shared" si="1"/>
        <v>99.144564689349721</v>
      </c>
      <c r="J48" s="58"/>
    </row>
    <row r="49" spans="1:11" s="7" customFormat="1">
      <c r="A49" s="10"/>
      <c r="B49" s="4" t="s">
        <v>32</v>
      </c>
      <c r="C49" s="16" t="s">
        <v>91</v>
      </c>
      <c r="D49" s="16" t="s">
        <v>88</v>
      </c>
      <c r="E49" s="1">
        <v>4668485.4476600001</v>
      </c>
      <c r="F49" s="1">
        <v>4567509.3356599994</v>
      </c>
      <c r="G49" s="1">
        <v>4543470.7048800001</v>
      </c>
      <c r="H49" s="8">
        <f t="shared" si="0"/>
        <v>97.322156314256887</v>
      </c>
      <c r="I49" s="25">
        <f t="shared" si="1"/>
        <v>99.47370374062902</v>
      </c>
      <c r="J49" s="58"/>
    </row>
    <row r="50" spans="1:11" s="7" customFormat="1" ht="31.5">
      <c r="A50" s="10"/>
      <c r="B50" s="4" t="s">
        <v>31</v>
      </c>
      <c r="C50" s="16" t="s">
        <v>91</v>
      </c>
      <c r="D50" s="16" t="s">
        <v>89</v>
      </c>
      <c r="E50" s="1">
        <v>98257.2</v>
      </c>
      <c r="F50" s="1">
        <v>98257.2</v>
      </c>
      <c r="G50" s="1">
        <v>78958.974829999992</v>
      </c>
      <c r="H50" s="8">
        <f t="shared" si="0"/>
        <v>80.359479844734011</v>
      </c>
      <c r="I50" s="25">
        <f t="shared" si="1"/>
        <v>80.359479844734011</v>
      </c>
      <c r="J50" s="58"/>
    </row>
    <row r="51" spans="1:11" s="7" customFormat="1">
      <c r="A51" s="10"/>
      <c r="B51" s="4" t="s">
        <v>30</v>
      </c>
      <c r="C51" s="16" t="s">
        <v>91</v>
      </c>
      <c r="D51" s="16" t="s">
        <v>90</v>
      </c>
      <c r="E51" s="1">
        <v>1000</v>
      </c>
      <c r="F51" s="1">
        <v>1000</v>
      </c>
      <c r="G51" s="1">
        <v>1000</v>
      </c>
      <c r="H51" s="8">
        <f t="shared" si="0"/>
        <v>100</v>
      </c>
      <c r="I51" s="25">
        <f t="shared" si="1"/>
        <v>100</v>
      </c>
      <c r="J51" s="58"/>
    </row>
    <row r="52" spans="1:11" s="7" customFormat="1">
      <c r="A52" s="10"/>
      <c r="B52" s="4" t="s">
        <v>29</v>
      </c>
      <c r="C52" s="16" t="s">
        <v>91</v>
      </c>
      <c r="D52" s="16" t="s">
        <v>91</v>
      </c>
      <c r="E52" s="1">
        <v>1041924.88</v>
      </c>
      <c r="F52" s="1">
        <v>750449.63910999999</v>
      </c>
      <c r="G52" s="1">
        <v>577843.26687000005</v>
      </c>
      <c r="H52" s="8">
        <f t="shared" si="0"/>
        <v>55.459206125301478</v>
      </c>
      <c r="I52" s="25">
        <f t="shared" si="1"/>
        <v>76.999606203461781</v>
      </c>
      <c r="J52" s="58"/>
    </row>
    <row r="53" spans="1:11" s="7" customFormat="1" ht="31.5">
      <c r="A53" s="10"/>
      <c r="B53" s="4" t="s">
        <v>28</v>
      </c>
      <c r="C53" s="16" t="s">
        <v>91</v>
      </c>
      <c r="D53" s="16" t="s">
        <v>92</v>
      </c>
      <c r="E53" s="1">
        <v>12800</v>
      </c>
      <c r="F53" s="1">
        <v>12800</v>
      </c>
      <c r="G53" s="1">
        <v>12713</v>
      </c>
      <c r="H53" s="8">
        <f t="shared" si="0"/>
        <v>99.3203125</v>
      </c>
      <c r="I53" s="25">
        <f t="shared" si="1"/>
        <v>99.3203125</v>
      </c>
      <c r="J53" s="58"/>
    </row>
    <row r="54" spans="1:11" s="7" customFormat="1">
      <c r="A54" s="10"/>
      <c r="B54" s="4" t="s">
        <v>27</v>
      </c>
      <c r="C54" s="16" t="s">
        <v>91</v>
      </c>
      <c r="D54" s="16" t="s">
        <v>95</v>
      </c>
      <c r="E54" s="1">
        <v>4151975.4413800002</v>
      </c>
      <c r="F54" s="1">
        <v>5364577.7913500005</v>
      </c>
      <c r="G54" s="1">
        <v>4690632.8188100001</v>
      </c>
      <c r="H54" s="8">
        <f t="shared" si="0"/>
        <v>112.97352031665595</v>
      </c>
      <c r="I54" s="25">
        <f t="shared" si="1"/>
        <v>87.437129281139534</v>
      </c>
      <c r="J54" s="59"/>
    </row>
    <row r="55" spans="1:11" s="7" customFormat="1">
      <c r="A55" s="10"/>
      <c r="B55" s="15" t="s">
        <v>77</v>
      </c>
      <c r="C55" s="17" t="s">
        <v>92</v>
      </c>
      <c r="D55" s="17"/>
      <c r="E55" s="3">
        <f>SUM(E56:E57)</f>
        <v>3141260.1670900001</v>
      </c>
      <c r="F55" s="3">
        <f>SUM(F56:F57)</f>
        <v>3378511.3315100004</v>
      </c>
      <c r="G55" s="3">
        <v>2486285.5279999999</v>
      </c>
      <c r="H55" s="6">
        <f t="shared" si="0"/>
        <v>79.149303010557219</v>
      </c>
      <c r="I55" s="26">
        <f t="shared" si="1"/>
        <v>73.5911555131228</v>
      </c>
      <c r="J55" s="42"/>
    </row>
    <row r="56" spans="1:11" s="7" customFormat="1">
      <c r="A56" s="10"/>
      <c r="B56" s="4" t="s">
        <v>26</v>
      </c>
      <c r="C56" s="16" t="s">
        <v>92</v>
      </c>
      <c r="D56" s="16" t="s">
        <v>85</v>
      </c>
      <c r="E56" s="1">
        <v>3066925.4660900002</v>
      </c>
      <c r="F56" s="1">
        <v>3302734.3557800003</v>
      </c>
      <c r="G56" s="1">
        <v>2395950.5998400003</v>
      </c>
      <c r="H56" s="8">
        <f t="shared" si="0"/>
        <v>78.122231085536598</v>
      </c>
      <c r="I56" s="25">
        <f t="shared" si="1"/>
        <v>72.544453829504349</v>
      </c>
      <c r="J56" s="43"/>
    </row>
    <row r="57" spans="1:11" s="7" customFormat="1">
      <c r="A57" s="10"/>
      <c r="B57" s="4" t="s">
        <v>25</v>
      </c>
      <c r="C57" s="16" t="s">
        <v>92</v>
      </c>
      <c r="D57" s="16" t="s">
        <v>88</v>
      </c>
      <c r="E57" s="1">
        <v>74334.701000000001</v>
      </c>
      <c r="F57" s="1">
        <v>75776.975730000006</v>
      </c>
      <c r="G57" s="1">
        <v>90334.928159999996</v>
      </c>
      <c r="H57" s="8">
        <f t="shared" si="0"/>
        <v>121.52457324069952</v>
      </c>
      <c r="I57" s="25">
        <f t="shared" si="1"/>
        <v>119.21157751382326</v>
      </c>
      <c r="J57" s="43"/>
    </row>
    <row r="58" spans="1:11" s="7" customFormat="1">
      <c r="A58" s="10"/>
      <c r="B58" s="15" t="s">
        <v>78</v>
      </c>
      <c r="C58" s="17" t="s">
        <v>95</v>
      </c>
      <c r="D58" s="17"/>
      <c r="E58" s="3">
        <f>SUM(E59:E66)</f>
        <v>15566488.27592</v>
      </c>
      <c r="F58" s="3">
        <f>SUM(F59:F66)</f>
        <v>21691413.378119998</v>
      </c>
      <c r="G58" s="3">
        <v>23680928.70005</v>
      </c>
      <c r="H58" s="6">
        <f t="shared" si="0"/>
        <v>152.12762365088042</v>
      </c>
      <c r="I58" s="26">
        <f t="shared" si="1"/>
        <v>109.17190266604212</v>
      </c>
      <c r="J58" s="57" t="s">
        <v>113</v>
      </c>
      <c r="K58" s="23"/>
    </row>
    <row r="59" spans="1:11" s="7" customFormat="1">
      <c r="A59" s="10"/>
      <c r="B59" s="4" t="s">
        <v>24</v>
      </c>
      <c r="C59" s="16" t="s">
        <v>95</v>
      </c>
      <c r="D59" s="16" t="s">
        <v>85</v>
      </c>
      <c r="E59" s="1">
        <v>6206326.18676</v>
      </c>
      <c r="F59" s="1">
        <v>8228467.0984100001</v>
      </c>
      <c r="G59" s="1">
        <v>8591594.5440100003</v>
      </c>
      <c r="H59" s="8">
        <f t="shared" si="0"/>
        <v>138.43285521051908</v>
      </c>
      <c r="I59" s="25">
        <f t="shared" si="1"/>
        <v>104.41306310467193</v>
      </c>
      <c r="J59" s="58"/>
    </row>
    <row r="60" spans="1:11" s="7" customFormat="1">
      <c r="A60" s="10"/>
      <c r="B60" s="4" t="s">
        <v>23</v>
      </c>
      <c r="C60" s="16" t="s">
        <v>95</v>
      </c>
      <c r="D60" s="16" t="s">
        <v>86</v>
      </c>
      <c r="E60" s="1">
        <v>4885036.0815000003</v>
      </c>
      <c r="F60" s="1">
        <v>4753532.4704600004</v>
      </c>
      <c r="G60" s="1">
        <v>4835107.4996699998</v>
      </c>
      <c r="H60" s="8">
        <f t="shared" si="0"/>
        <v>98.977928084930966</v>
      </c>
      <c r="I60" s="25">
        <f t="shared" si="1"/>
        <v>101.71609281554157</v>
      </c>
      <c r="J60" s="58"/>
    </row>
    <row r="61" spans="1:11" s="7" customFormat="1" ht="31.5">
      <c r="A61" s="10"/>
      <c r="B61" s="4" t="s">
        <v>22</v>
      </c>
      <c r="C61" s="16" t="s">
        <v>95</v>
      </c>
      <c r="D61" s="16" t="s">
        <v>87</v>
      </c>
      <c r="E61" s="1">
        <v>242357.43499000001</v>
      </c>
      <c r="F61" s="1">
        <v>240339.84284999999</v>
      </c>
      <c r="G61" s="1">
        <v>247300.03378999999</v>
      </c>
      <c r="H61" s="8">
        <f t="shared" si="0"/>
        <v>102.0393840198069</v>
      </c>
      <c r="I61" s="25">
        <f t="shared" si="1"/>
        <v>102.89597881793739</v>
      </c>
      <c r="J61" s="58"/>
    </row>
    <row r="62" spans="1:11" s="7" customFormat="1">
      <c r="A62" s="10"/>
      <c r="B62" s="4" t="s">
        <v>21</v>
      </c>
      <c r="C62" s="16" t="s">
        <v>95</v>
      </c>
      <c r="D62" s="16" t="s">
        <v>88</v>
      </c>
      <c r="E62" s="1">
        <v>203096.87890000001</v>
      </c>
      <c r="F62" s="1">
        <v>528718.15518</v>
      </c>
      <c r="G62" s="1">
        <v>532652.27983999997</v>
      </c>
      <c r="H62" s="8">
        <f t="shared" si="0"/>
        <v>262.26512328742632</v>
      </c>
      <c r="I62" s="25">
        <f t="shared" si="1"/>
        <v>100.74408730274462</v>
      </c>
      <c r="J62" s="58"/>
    </row>
    <row r="63" spans="1:11" s="7" customFormat="1">
      <c r="A63" s="10"/>
      <c r="B63" s="4" t="s">
        <v>20</v>
      </c>
      <c r="C63" s="16" t="s">
        <v>95</v>
      </c>
      <c r="D63" s="16" t="s">
        <v>89</v>
      </c>
      <c r="E63" s="1">
        <v>314820.16798000003</v>
      </c>
      <c r="F63" s="1">
        <v>266901.95030999999</v>
      </c>
      <c r="G63" s="1">
        <v>259011.86733000001</v>
      </c>
      <c r="H63" s="8">
        <f t="shared" si="0"/>
        <v>82.272958874240416</v>
      </c>
      <c r="I63" s="25">
        <f t="shared" si="1"/>
        <v>97.043827154190581</v>
      </c>
      <c r="J63" s="58"/>
    </row>
    <row r="64" spans="1:11" s="7" customFormat="1" ht="31.5">
      <c r="A64" s="10"/>
      <c r="B64" s="4" t="s">
        <v>19</v>
      </c>
      <c r="C64" s="16" t="s">
        <v>95</v>
      </c>
      <c r="D64" s="16" t="s">
        <v>90</v>
      </c>
      <c r="E64" s="1">
        <v>438844.05599999998</v>
      </c>
      <c r="F64" s="1">
        <v>444522.56073000003</v>
      </c>
      <c r="G64" s="1">
        <v>439238.90235000005</v>
      </c>
      <c r="H64" s="8">
        <f t="shared" si="0"/>
        <v>100.08997418208168</v>
      </c>
      <c r="I64" s="25">
        <f t="shared" si="1"/>
        <v>98.811385777288081</v>
      </c>
      <c r="J64" s="58"/>
    </row>
    <row r="65" spans="1:11" s="7" customFormat="1">
      <c r="A65" s="10"/>
      <c r="B65" s="4" t="s">
        <v>18</v>
      </c>
      <c r="C65" s="16" t="s">
        <v>95</v>
      </c>
      <c r="D65" s="16" t="s">
        <v>91</v>
      </c>
      <c r="E65" s="1">
        <v>173494.61199999999</v>
      </c>
      <c r="F65" s="1">
        <v>190399.005</v>
      </c>
      <c r="G65" s="1">
        <v>184533.47658000002</v>
      </c>
      <c r="H65" s="8">
        <f t="shared" si="0"/>
        <v>106.36265556189146</v>
      </c>
      <c r="I65" s="25">
        <f t="shared" si="1"/>
        <v>96.919349226641188</v>
      </c>
      <c r="J65" s="58"/>
    </row>
    <row r="66" spans="1:11" s="7" customFormat="1" ht="94.5" customHeight="1">
      <c r="A66" s="10"/>
      <c r="B66" s="4" t="s">
        <v>17</v>
      </c>
      <c r="C66" s="16" t="s">
        <v>95</v>
      </c>
      <c r="D66" s="16" t="s">
        <v>95</v>
      </c>
      <c r="E66" s="1">
        <v>3102512.8577899998</v>
      </c>
      <c r="F66" s="1">
        <v>7038532.2951800004</v>
      </c>
      <c r="G66" s="1">
        <v>8591490.0964799989</v>
      </c>
      <c r="H66" s="8">
        <f t="shared" si="0"/>
        <v>276.92037036713327</v>
      </c>
      <c r="I66" s="25">
        <f t="shared" si="1"/>
        <v>122.06365952690828</v>
      </c>
      <c r="J66" s="59"/>
    </row>
    <row r="67" spans="1:11" s="33" customFormat="1" ht="15.75" customHeight="1">
      <c r="A67" s="27"/>
      <c r="B67" s="28" t="s">
        <v>79</v>
      </c>
      <c r="C67" s="29" t="s">
        <v>96</v>
      </c>
      <c r="D67" s="29"/>
      <c r="E67" s="30">
        <f>SUM(E68:E72)</f>
        <v>49103148.509989999</v>
      </c>
      <c r="F67" s="30">
        <v>55963257.378380001</v>
      </c>
      <c r="G67" s="30">
        <v>56893202.80844</v>
      </c>
      <c r="H67" s="31">
        <f t="shared" si="0"/>
        <v>115.86467372222602</v>
      </c>
      <c r="I67" s="32">
        <f t="shared" si="1"/>
        <v>101.66170711574638</v>
      </c>
      <c r="J67" s="60" t="s">
        <v>114</v>
      </c>
    </row>
    <row r="68" spans="1:11" s="33" customFormat="1">
      <c r="A68" s="27"/>
      <c r="B68" s="34" t="s">
        <v>16</v>
      </c>
      <c r="C68" s="35" t="s">
        <v>96</v>
      </c>
      <c r="D68" s="35" t="s">
        <v>85</v>
      </c>
      <c r="E68" s="36">
        <v>443120.7</v>
      </c>
      <c r="F68" s="36">
        <v>381776.1</v>
      </c>
      <c r="G68" s="36">
        <v>389408.51045999996</v>
      </c>
      <c r="H68" s="37">
        <f t="shared" si="0"/>
        <v>87.878654836029995</v>
      </c>
      <c r="I68" s="38">
        <f t="shared" si="1"/>
        <v>101.99918498303062</v>
      </c>
      <c r="J68" s="61"/>
    </row>
    <row r="69" spans="1:11" s="33" customFormat="1">
      <c r="A69" s="27"/>
      <c r="B69" s="34" t="s">
        <v>15</v>
      </c>
      <c r="C69" s="35" t="s">
        <v>96</v>
      </c>
      <c r="D69" s="35" t="s">
        <v>86</v>
      </c>
      <c r="E69" s="36">
        <v>8430558.8949999996</v>
      </c>
      <c r="F69" s="36">
        <v>8974284.7494300008</v>
      </c>
      <c r="G69" s="36">
        <v>8911888.2949400004</v>
      </c>
      <c r="H69" s="37">
        <f t="shared" si="0"/>
        <v>105.70934152687632</v>
      </c>
      <c r="I69" s="38">
        <f t="shared" si="1"/>
        <v>99.304719470886369</v>
      </c>
      <c r="J69" s="61"/>
    </row>
    <row r="70" spans="1:11" s="33" customFormat="1" ht="27.75" customHeight="1">
      <c r="A70" s="27"/>
      <c r="B70" s="34" t="s">
        <v>14</v>
      </c>
      <c r="C70" s="35" t="s">
        <v>96</v>
      </c>
      <c r="D70" s="35" t="s">
        <v>87</v>
      </c>
      <c r="E70" s="36">
        <v>27234966.219080001</v>
      </c>
      <c r="F70" s="36">
        <v>29113839.853130002</v>
      </c>
      <c r="G70" s="36">
        <v>29757236.44672</v>
      </c>
      <c r="H70" s="37">
        <f t="shared" si="0"/>
        <v>109.26114689238342</v>
      </c>
      <c r="I70" s="38">
        <f t="shared" si="1"/>
        <v>102.20993382128817</v>
      </c>
      <c r="J70" s="61"/>
      <c r="K70" s="39"/>
    </row>
    <row r="71" spans="1:11" s="33" customFormat="1" ht="33" customHeight="1">
      <c r="A71" s="27"/>
      <c r="B71" s="34" t="s">
        <v>13</v>
      </c>
      <c r="C71" s="35" t="s">
        <v>96</v>
      </c>
      <c r="D71" s="35" t="s">
        <v>88</v>
      </c>
      <c r="E71" s="36">
        <v>11903653.310040001</v>
      </c>
      <c r="F71" s="36">
        <v>16278561.92144</v>
      </c>
      <c r="G71" s="36">
        <v>16678497.104259999</v>
      </c>
      <c r="H71" s="37">
        <f t="shared" ref="H71:H88" si="2">G71/E71*100</f>
        <v>140.1124232187837</v>
      </c>
      <c r="I71" s="38">
        <f t="shared" ref="I71:I88" si="3">G71/F71*100</f>
        <v>102.4568213380892</v>
      </c>
      <c r="J71" s="61"/>
      <c r="K71" s="39"/>
    </row>
    <row r="72" spans="1:11" s="33" customFormat="1" ht="210" customHeight="1">
      <c r="A72" s="27"/>
      <c r="B72" s="34" t="s">
        <v>12</v>
      </c>
      <c r="C72" s="35" t="s">
        <v>96</v>
      </c>
      <c r="D72" s="35" t="s">
        <v>90</v>
      </c>
      <c r="E72" s="36">
        <v>1090849.3858699999</v>
      </c>
      <c r="F72" s="36">
        <v>1214794.7543800001</v>
      </c>
      <c r="G72" s="36">
        <v>1156172.45206</v>
      </c>
      <c r="H72" s="37">
        <f t="shared" si="2"/>
        <v>105.98827547011929</v>
      </c>
      <c r="I72" s="38">
        <f t="shared" si="3"/>
        <v>95.174303962983501</v>
      </c>
      <c r="J72" s="62"/>
    </row>
    <row r="73" spans="1:11" s="7" customFormat="1">
      <c r="A73" s="10"/>
      <c r="B73" s="15" t="s">
        <v>80</v>
      </c>
      <c r="C73" s="17" t="s">
        <v>93</v>
      </c>
      <c r="D73" s="17"/>
      <c r="E73" s="3">
        <f>SUM(E74:E77)</f>
        <v>7385151.0365700005</v>
      </c>
      <c r="F73" s="3">
        <f>SUM(F74:F77)</f>
        <v>7568774.7301899996</v>
      </c>
      <c r="G73" s="3">
        <v>6869407.9693400003</v>
      </c>
      <c r="H73" s="6">
        <f t="shared" si="2"/>
        <v>93.01648585552104</v>
      </c>
      <c r="I73" s="26">
        <f t="shared" si="3"/>
        <v>90.75984177385547</v>
      </c>
      <c r="J73" s="42"/>
    </row>
    <row r="74" spans="1:11" s="7" customFormat="1">
      <c r="A74" s="10"/>
      <c r="B74" s="4" t="s">
        <v>11</v>
      </c>
      <c r="C74" s="16" t="s">
        <v>93</v>
      </c>
      <c r="D74" s="16" t="s">
        <v>85</v>
      </c>
      <c r="E74" s="1">
        <v>1520575.87118</v>
      </c>
      <c r="F74" s="1">
        <v>1585023.41973</v>
      </c>
      <c r="G74" s="1">
        <v>1503469.8105899999</v>
      </c>
      <c r="H74" s="8">
        <f t="shared" si="2"/>
        <v>98.875027487005596</v>
      </c>
      <c r="I74" s="25">
        <f t="shared" si="3"/>
        <v>94.854737909557684</v>
      </c>
      <c r="J74" s="43"/>
    </row>
    <row r="75" spans="1:11" s="7" customFormat="1">
      <c r="A75" s="10"/>
      <c r="B75" s="4" t="s">
        <v>10</v>
      </c>
      <c r="C75" s="16" t="s">
        <v>93</v>
      </c>
      <c r="D75" s="16" t="s">
        <v>86</v>
      </c>
      <c r="E75" s="1">
        <v>2552980.8416300002</v>
      </c>
      <c r="F75" s="1">
        <v>2532923.13509</v>
      </c>
      <c r="G75" s="1">
        <v>1860862.53043</v>
      </c>
      <c r="H75" s="8">
        <f t="shared" si="2"/>
        <v>72.889796119343231</v>
      </c>
      <c r="I75" s="25">
        <f t="shared" si="3"/>
        <v>73.466995687726609</v>
      </c>
      <c r="J75" s="43"/>
    </row>
    <row r="76" spans="1:11" s="7" customFormat="1">
      <c r="A76" s="10"/>
      <c r="B76" s="4" t="s">
        <v>9</v>
      </c>
      <c r="C76" s="16" t="s">
        <v>93</v>
      </c>
      <c r="D76" s="16" t="s">
        <v>87</v>
      </c>
      <c r="E76" s="1">
        <v>3264356.8237600001</v>
      </c>
      <c r="F76" s="1">
        <v>3403590.6753699998</v>
      </c>
      <c r="G76" s="1">
        <v>3448884.0140800001</v>
      </c>
      <c r="H76" s="8">
        <f t="shared" si="2"/>
        <v>105.65278859764649</v>
      </c>
      <c r="I76" s="25">
        <f t="shared" si="3"/>
        <v>101.33075163937204</v>
      </c>
      <c r="J76" s="43"/>
    </row>
    <row r="77" spans="1:11" s="7" customFormat="1" ht="31.5">
      <c r="A77" s="10"/>
      <c r="B77" s="4" t="s">
        <v>8</v>
      </c>
      <c r="C77" s="16" t="s">
        <v>93</v>
      </c>
      <c r="D77" s="16" t="s">
        <v>89</v>
      </c>
      <c r="E77" s="1">
        <v>47237.5</v>
      </c>
      <c r="F77" s="1">
        <v>47237.5</v>
      </c>
      <c r="G77" s="1">
        <v>56191.614240000003</v>
      </c>
      <c r="H77" s="8">
        <f t="shared" si="2"/>
        <v>118.95552101614184</v>
      </c>
      <c r="I77" s="25">
        <f t="shared" si="3"/>
        <v>118.95552101614184</v>
      </c>
      <c r="J77" s="43"/>
    </row>
    <row r="78" spans="1:11" s="7" customFormat="1">
      <c r="A78" s="10"/>
      <c r="B78" s="15" t="s">
        <v>81</v>
      </c>
      <c r="C78" s="17" t="s">
        <v>98</v>
      </c>
      <c r="D78" s="17"/>
      <c r="E78" s="3">
        <f>SUM(E79:E81)</f>
        <v>339847.36362999998</v>
      </c>
      <c r="F78" s="3">
        <f>SUM(F79:F81)</f>
        <v>365555.42142999999</v>
      </c>
      <c r="G78" s="3">
        <v>356043.09664999996</v>
      </c>
      <c r="H78" s="6">
        <f t="shared" si="2"/>
        <v>104.76559030707465</v>
      </c>
      <c r="I78" s="26">
        <f t="shared" si="3"/>
        <v>97.397843330352146</v>
      </c>
      <c r="J78" s="42"/>
    </row>
    <row r="79" spans="1:11" s="7" customFormat="1">
      <c r="A79" s="10"/>
      <c r="B79" s="4" t="s">
        <v>7</v>
      </c>
      <c r="C79" s="16" t="s">
        <v>98</v>
      </c>
      <c r="D79" s="16" t="s">
        <v>85</v>
      </c>
      <c r="E79" s="1">
        <v>138929.82699999999</v>
      </c>
      <c r="F79" s="1">
        <v>221299.41643000001</v>
      </c>
      <c r="G79" s="1">
        <v>212528.12155000001</v>
      </c>
      <c r="H79" s="8">
        <f t="shared" si="2"/>
        <v>152.97515741526118</v>
      </c>
      <c r="I79" s="25">
        <f t="shared" si="3"/>
        <v>96.036458196999135</v>
      </c>
      <c r="J79" s="43"/>
    </row>
    <row r="80" spans="1:11" s="7" customFormat="1">
      <c r="A80" s="10"/>
      <c r="B80" s="4" t="s">
        <v>6</v>
      </c>
      <c r="C80" s="16" t="s">
        <v>98</v>
      </c>
      <c r="D80" s="16" t="s">
        <v>86</v>
      </c>
      <c r="E80" s="1">
        <v>75367.036630000002</v>
      </c>
      <c r="F80" s="1"/>
      <c r="G80" s="1"/>
      <c r="H80" s="8"/>
      <c r="I80" s="25"/>
      <c r="J80" s="43"/>
    </row>
    <row r="81" spans="1:11" s="7" customFormat="1" ht="31.5">
      <c r="A81" s="10"/>
      <c r="B81" s="4" t="s">
        <v>5</v>
      </c>
      <c r="C81" s="16" t="s">
        <v>99</v>
      </c>
      <c r="D81" s="16" t="s">
        <v>88</v>
      </c>
      <c r="E81" s="1">
        <v>125550.5</v>
      </c>
      <c r="F81" s="1">
        <v>144256.005</v>
      </c>
      <c r="G81" s="1">
        <v>143514.97509999998</v>
      </c>
      <c r="H81" s="8">
        <f t="shared" si="2"/>
        <v>114.30856515903957</v>
      </c>
      <c r="I81" s="25">
        <f t="shared" si="3"/>
        <v>99.486309148794177</v>
      </c>
      <c r="J81" s="43"/>
    </row>
    <row r="82" spans="1:11" s="7" customFormat="1" ht="31.5">
      <c r="A82" s="10"/>
      <c r="B82" s="15" t="s">
        <v>82</v>
      </c>
      <c r="C82" s="17" t="s">
        <v>94</v>
      </c>
      <c r="D82" s="17"/>
      <c r="E82" s="3">
        <f>SUM(E83)</f>
        <v>3631608.55</v>
      </c>
      <c r="F82" s="3">
        <f>SUM(F83)</f>
        <v>2945329.55</v>
      </c>
      <c r="G82" s="3">
        <v>2691502.83819</v>
      </c>
      <c r="H82" s="6">
        <f t="shared" si="2"/>
        <v>74.113242138666081</v>
      </c>
      <c r="I82" s="26">
        <f t="shared" si="3"/>
        <v>91.38206073374711</v>
      </c>
      <c r="J82" s="42"/>
      <c r="K82" s="23"/>
    </row>
    <row r="83" spans="1:11" s="7" customFormat="1" ht="31.5">
      <c r="A83" s="10"/>
      <c r="B83" s="4" t="s">
        <v>4</v>
      </c>
      <c r="C83" s="16" t="s">
        <v>94</v>
      </c>
      <c r="D83" s="16" t="s">
        <v>85</v>
      </c>
      <c r="E83" s="1">
        <v>3631608.55</v>
      </c>
      <c r="F83" s="1">
        <v>2945329.55</v>
      </c>
      <c r="G83" s="1">
        <v>2691502.83819</v>
      </c>
      <c r="H83" s="8">
        <f t="shared" si="2"/>
        <v>74.113242138666081</v>
      </c>
      <c r="I83" s="25">
        <f t="shared" si="3"/>
        <v>91.38206073374711</v>
      </c>
      <c r="J83" s="43"/>
    </row>
    <row r="84" spans="1:11" s="7" customFormat="1" ht="70.5" customHeight="1">
      <c r="A84" s="10"/>
      <c r="B84" s="15" t="s">
        <v>83</v>
      </c>
      <c r="C84" s="17" t="s">
        <v>97</v>
      </c>
      <c r="D84" s="17"/>
      <c r="E84" s="3">
        <f>SUM(E85:E87)</f>
        <v>6340902.6153999995</v>
      </c>
      <c r="F84" s="3">
        <f>SUM(F85:F87)</f>
        <v>7405057.1286399998</v>
      </c>
      <c r="G84" s="3">
        <v>7311449.7563399998</v>
      </c>
      <c r="H84" s="6">
        <f t="shared" si="2"/>
        <v>115.30613541647612</v>
      </c>
      <c r="I84" s="26">
        <f t="shared" si="3"/>
        <v>98.735899390458968</v>
      </c>
      <c r="J84" s="63" t="s">
        <v>115</v>
      </c>
    </row>
    <row r="85" spans="1:11" s="7" customFormat="1" ht="65.25" customHeight="1">
      <c r="A85" s="10"/>
      <c r="B85" s="4" t="s">
        <v>3</v>
      </c>
      <c r="C85" s="16" t="s">
        <v>97</v>
      </c>
      <c r="D85" s="16" t="s">
        <v>85</v>
      </c>
      <c r="E85" s="1">
        <v>1859312</v>
      </c>
      <c r="F85" s="1">
        <v>1859312</v>
      </c>
      <c r="G85" s="1">
        <v>1859312</v>
      </c>
      <c r="H85" s="8">
        <f t="shared" si="2"/>
        <v>100</v>
      </c>
      <c r="I85" s="25">
        <f t="shared" si="3"/>
        <v>100</v>
      </c>
      <c r="J85" s="64"/>
    </row>
    <row r="86" spans="1:11" s="7" customFormat="1" ht="57.75" customHeight="1">
      <c r="A86" s="10"/>
      <c r="B86" s="4" t="s">
        <v>2</v>
      </c>
      <c r="C86" s="16" t="s">
        <v>97</v>
      </c>
      <c r="D86" s="16" t="s">
        <v>86</v>
      </c>
      <c r="E86" s="1">
        <v>3904125</v>
      </c>
      <c r="F86" s="1">
        <v>4912639.25</v>
      </c>
      <c r="G86" s="1">
        <v>4860298.45077</v>
      </c>
      <c r="H86" s="8">
        <f t="shared" si="2"/>
        <v>124.491363641533</v>
      </c>
      <c r="I86" s="25">
        <f t="shared" si="3"/>
        <v>98.934568638843174</v>
      </c>
      <c r="J86" s="64"/>
    </row>
    <row r="87" spans="1:11" s="7" customFormat="1" ht="229.5" customHeight="1">
      <c r="A87" s="10"/>
      <c r="B87" s="4" t="s">
        <v>1</v>
      </c>
      <c r="C87" s="16" t="s">
        <v>97</v>
      </c>
      <c r="D87" s="16" t="s">
        <v>87</v>
      </c>
      <c r="E87" s="1">
        <v>577465.61540000001</v>
      </c>
      <c r="F87" s="1">
        <v>633105.87864000001</v>
      </c>
      <c r="G87" s="1">
        <v>591839.30557000008</v>
      </c>
      <c r="H87" s="8">
        <f t="shared" si="2"/>
        <v>102.48909888081279</v>
      </c>
      <c r="I87" s="25">
        <f t="shared" si="3"/>
        <v>93.481884395285306</v>
      </c>
      <c r="J87" s="65"/>
    </row>
    <row r="88" spans="1:11" s="7" customFormat="1" ht="27" customHeight="1">
      <c r="A88" s="2"/>
      <c r="B88" s="5" t="s">
        <v>0</v>
      </c>
      <c r="C88" s="18"/>
      <c r="D88" s="18"/>
      <c r="E88" s="3">
        <f>E84+E82+E78+E73+E67+E58+E55+E45+E40+E35+E24+E19+E16+E6</f>
        <v>184824429.05342999</v>
      </c>
      <c r="F88" s="3">
        <f>F84+F82+F78+F73+F67+F58+F55+F45+F40+F35+F24+F19+F16+F6</f>
        <v>218871937.37763</v>
      </c>
      <c r="G88" s="3">
        <v>210472868.08032998</v>
      </c>
      <c r="H88" s="6">
        <f t="shared" si="2"/>
        <v>113.87719099593994</v>
      </c>
      <c r="I88" s="26">
        <f t="shared" si="3"/>
        <v>96.162564558101067</v>
      </c>
      <c r="J88" s="43"/>
    </row>
    <row r="89" spans="1:11" ht="84" customHeight="1">
      <c r="B89" s="53" t="s">
        <v>109</v>
      </c>
      <c r="C89" s="53"/>
      <c r="D89" s="53"/>
      <c r="E89" s="53"/>
      <c r="F89" s="53"/>
      <c r="G89" s="53"/>
      <c r="H89" s="53"/>
      <c r="I89" s="53"/>
      <c r="J89" s="53"/>
    </row>
  </sheetData>
  <mergeCells count="20">
    <mergeCell ref="J4:J5"/>
    <mergeCell ref="B89:J89"/>
    <mergeCell ref="J24:J34"/>
    <mergeCell ref="J35:J39"/>
    <mergeCell ref="J45:J54"/>
    <mergeCell ref="J58:J66"/>
    <mergeCell ref="J67:J72"/>
    <mergeCell ref="J84:J87"/>
    <mergeCell ref="J6:J15"/>
    <mergeCell ref="H1:I1"/>
    <mergeCell ref="D4:D5"/>
    <mergeCell ref="G4:G5"/>
    <mergeCell ref="B4:B5"/>
    <mergeCell ref="F4:F5"/>
    <mergeCell ref="E4:E5"/>
    <mergeCell ref="C4:C5"/>
    <mergeCell ref="H4:H5"/>
    <mergeCell ref="I4:I5"/>
    <mergeCell ref="H3:I3"/>
    <mergeCell ref="B2:J2"/>
  </mergeCells>
  <pageMargins left="0.15748031496062992" right="0.15748031496062992" top="0.39370078740157483" bottom="0.39370078740157483" header="0.19685039370078741" footer="0.27559055118110237"/>
  <pageSetup paperSize="9" scale="48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Исп(рзПР)</vt:lpstr>
      <vt:lpstr>'Исп(рзПР)'!Заголовки_для_печати</vt:lpstr>
      <vt:lpstr>'Исп(рзПР)'!Область_печати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Tishkova</dc:creator>
  <cp:lastModifiedBy>Tishkova</cp:lastModifiedBy>
  <cp:lastPrinted>2021-06-01T07:37:17Z</cp:lastPrinted>
  <dcterms:created xsi:type="dcterms:W3CDTF">2021-03-24T05:36:30Z</dcterms:created>
  <dcterms:modified xsi:type="dcterms:W3CDTF">2021-06-01T08:11:10Z</dcterms:modified>
</cp:coreProperties>
</file>