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5480" windowHeight="11280" activeTab="0"/>
  </bookViews>
  <sheets>
    <sheet name="Лист 1" sheetId="1" r:id="rId1"/>
  </sheets>
  <externalReferences>
    <externalReference r:id="rId4"/>
  </externalReferences>
  <definedNames>
    <definedName name="A" localSheetId="0" hidden="1">{#N/A,#N/A,TRUE,"Дох_к";#N/A,#N/A,TRUE,"Расх_к";#N/A,#N/A,TRUE,"Дох_о";#N/A,#N/A,TRUE,"Расх_о";#N/A,#N/A,TRUE,"Ст8_9";#N/A,#N/A,TRUE,"Ст_10";#N/A,#N/A,TRUE,"Ст11_15"}</definedName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>#REF!</definedName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1'!$5:$6</definedName>
    <definedName name="Обеспеченность" localSheetId="0" hidden="1">{#N/A,#N/A,TRUE,"Дох_к";#N/A,#N/A,TRUE,"Расх_к";#N/A,#N/A,TRUE,"Дох_о";#N/A,#N/A,TRUE,"Расх_о";#N/A,#N/A,TRUE,"Ст8_9";#N/A,#N/A,TRUE,"Ст_10";#N/A,#N/A,TRUE,"Ст11_15"}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1'!$A$1:$E$140</definedName>
  </definedNames>
  <calcPr fullCalcOnLoad="1"/>
</workbook>
</file>

<file path=xl/sharedStrings.xml><?xml version="1.0" encoding="utf-8"?>
<sst xmlns="http://schemas.openxmlformats.org/spreadsheetml/2006/main" count="185" uniqueCount="151">
  <si>
    <t>тыс. рублей</t>
  </si>
  <si>
    <t>№ п/п</t>
  </si>
  <si>
    <t>Направление расходов</t>
  </si>
  <si>
    <t>Комментарии</t>
  </si>
  <si>
    <t>Итого:</t>
  </si>
  <si>
    <t>Министерство имущественных отношений Самарской области</t>
  </si>
  <si>
    <t>Перераспределение средств необходимо в целях оплаты исполнительного листа</t>
  </si>
  <si>
    <t>Министерство культуры Самарской области</t>
  </si>
  <si>
    <t>Департамент по вопросам общественной безопасности Самарской области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</si>
  <si>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</si>
  <si>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</si>
  <si>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ВСЕГО:</t>
  </si>
  <si>
    <t>Министерство экономического развития, инвестиций и торговли Самарской области</t>
  </si>
  <si>
    <t>Министерство социально-демографической и семейной политики Самарской области</t>
  </si>
  <si>
    <t>Организация и проведение мероприятий по социальной поддержке семьи, материнства и детства</t>
  </si>
  <si>
    <t>Ежемесячная выплата на содержание детей в семьях опекунов (попечителей), в том числе приемных семьях и устроенных на патронатное воспитание в рамках Закона Самарской области от 07.07.2005 №152-ГД «Об отдельных мерах по социальной поддержке детей-сирот, детей, оставшихся без попечения родителей и лиц из числа детей-сирот и детей, оставшихся без попечения родителей»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</si>
  <si>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</si>
  <si>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Департамент управления делами Губернатора Самарской области и Правительства Самарской области</t>
  </si>
  <si>
    <t>Государственная программа Самарской области «Оптимизация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2014 – 2015 годы</t>
  </si>
  <si>
    <t>Обеспечение представления интересов Самарской области в судах и иных юрисдикционных органах на территории иностранных государств</t>
  </si>
  <si>
    <t>Проведение научных, аналитических и экспертных исследований, необходимых для реализации полномочий Администрации Губернатора Самарской области</t>
  </si>
  <si>
    <t>Обеспечение деятельности Администрации Губернатора Самарской области</t>
  </si>
  <si>
    <t>Предложения по перераспределению средств в расходной части областного бюджета в 2015 году в пределах общего объема бюджетных ассигнований, 
предусмотренных главным распорядителям средств областного бюджета</t>
  </si>
  <si>
    <t>Министерство сельского хозяйства и продовольствия Самарской области</t>
  </si>
  <si>
    <t>Обеспечение деятельности государственного казенного учреждения Самарской области «Служба эксплуатации зданий и сооружений»</t>
  </si>
  <si>
    <t>Министерство управления финансами Самарской области
Департамент управления делами Губернатора Самарской области и Правительства Самарской области</t>
  </si>
  <si>
    <t>Министерство имущественных отношений Самарской области
Министерство энергетики и ЖКХ Самарской области</t>
  </si>
  <si>
    <t>Субсидии государственному автономному учреждению Самарской области «Редакция газеты «Волжская Коммуна»</t>
  </si>
  <si>
    <t>Обеспечение государственных гарантий лицам, замещающим государственные должности, гражданским служащим Самарской области в области медицинского и санаторно-курортного обслуживания</t>
  </si>
  <si>
    <t>Субсидии государственному бюджетному учреждению Самарской области «Телерадиокомпания «Губерния»</t>
  </si>
  <si>
    <t>Подготовка управленческих кадров для организаций народного хозяйства</t>
  </si>
  <si>
    <t>Государственный заказ на профессиональную переподготовку, повышение квалификации и стажировку государственных служащих Самарской области</t>
  </si>
  <si>
    <t>Субвенции на исполнение государственных полномочий Самарской области по социальному обслуживанию и социальной поддержке семьи, материнства и детства, по организации и осуществлению деятельности по опеке, попечительству над несовершеннолетними лицами</t>
  </si>
  <si>
    <t>Обеспечение деятельности министерства социально-демографической и семейной политики Самарской области</t>
  </si>
  <si>
    <t>Управление ЗАГС Самарской области</t>
  </si>
  <si>
    <t xml:space="preserve">Департамент информационных технологий и связи Самарской области </t>
  </si>
  <si>
    <t>Создание территориально распределенной системы автоматизированной фиксации нарушений Правил дорожного движения</t>
  </si>
  <si>
    <t>Субсидии операторам почтовой связи в целях возмещения понесенных ими затрат в связи с оказанием услуг по доставке постановлений по делам об административных правонарушениях в области дорожного движения</t>
  </si>
  <si>
    <t>Служба мировых судей Самарской области</t>
  </si>
  <si>
    <t>Полномочное представительство Губернатора Самарской области при Президенте Российской Федерации и Правительстве Российской Федерации</t>
  </si>
  <si>
    <t>Министерство транспорта и автомобильных дорог Самарской области</t>
  </si>
  <si>
    <t>Уменьшение нераспределенного остатка средств резервного фонда Правительства Самарской области
(министерство управления финансами Самарской области)</t>
  </si>
  <si>
    <t>Перераспределение средств в соответствии с принятыми НПА</t>
  </si>
  <si>
    <t>Сложилась экономия средств, направляемых на социальную поддержку гражданам Украины, прибывшим с территории Украины на территорию Самарской области</t>
  </si>
  <si>
    <t>Предоставление субсидии некоммерческой организации Благотворительному фонду «Радость» на оказание услуг по организации пунктов временного пребывания граждан Украины, прибывших на территорию Самарской области</t>
  </si>
  <si>
    <t>Предоставление министерству образования и науки Самарской области бюджетных ассигнований за счет средств резервного фонда Правительства Самарской области</t>
  </si>
  <si>
    <t>Предоставление субсидии бюджету муниципального района Похвистневский Самарской области на выполнение ремонтно-восстановительных работ в ГБОУ общеобразовательной школе, находящейся в селе Султангулово сельского поселения Рысайкино муниципального района Похвистневский Самарской области по адресу: ул. Школьная, д. 35 А</t>
  </si>
  <si>
    <t>Предоставление министерству энергетики и жилищно-коммунального хозяйства Самарской области бюджетных ассигнований за счет средств резервного фонда Правительства Самарской области</t>
  </si>
  <si>
    <t xml:space="preserve">Предоставление субсидии бюджету сельского поселения Рысайкино муниципального района Похвистневский Самарской области на выполнение работ по ремонту кровли административного здания в селе Султангулово </t>
  </si>
  <si>
    <t>Предоставление министерству культуры Самарской области бюджетных ассигнований за счет средств резервного фонда Правительства Самарской области</t>
  </si>
  <si>
    <t>Предоставление субсидии бюджету сельского поселения Мочалеевка  муниципального района Похвистневский Самарской области на ликвидацию последствий урагана, произошедшего 17 июня  2015 года</t>
  </si>
  <si>
    <t>Предоставление субсидии бюджету сельского поселения Спиридоновка муниципального района Волжский Самарской области на выполнение аварийно-восстановительных работ системы теплоснабжения: "Проектирование и строительство котельной для теплоснабжения жилых домов в с. Спиридоновка Волжского района"</t>
  </si>
  <si>
    <t>Предоставление субсидии бюджету муниципального района Красноармейский Самарской области на восстановление водоснабжения в муниципальном районе Красноармейский Самарской области в целях предотвращения угрозы возникновения чрезвычайной ситуации в границах муниципального района</t>
  </si>
  <si>
    <t>Оказание материальной помощи Миханькову Сергею Семеновичу,  отцу Громовой Татьяны Сергеевны и деду Громовой Дарины Алексеевны, погибших 31.10.2015 в результате авиакатастрофы Airbus A321</t>
  </si>
  <si>
    <t>Итого по ГРБС:</t>
  </si>
  <si>
    <t xml:space="preserve"> Перераспределение средств необходимо в целях оплаты исполнительного листа</t>
  </si>
  <si>
    <t>Средства федерального бюджета перераспределяются с реконструкции дорог местного значения г.о.Самара (Реконструкция ул.Луначарского) на реконструкцию  автодороги "Самара - Бугуруслан" на участке км54+500-км76+400</t>
  </si>
  <si>
    <t>Министерство строительства Самарской области
Министерство энергетики и ЖКХ Самарской области</t>
  </si>
  <si>
    <t>Исходя из фактической потребности</t>
  </si>
  <si>
    <t>Приложение 2</t>
  </si>
  <si>
    <t>Возмещение затрат на благоустройство территории микрорайона "Крутые ключи"</t>
  </si>
  <si>
    <t>Приобретение помещений для размещения детского и взрослого поликлинических отделений на территории микрорайона "Крутые ключи"</t>
  </si>
  <si>
    <t>Расходы на осуществление компенсационных выплат сотрудникам в связи с увольнением, а также выходом на пенсию.</t>
  </si>
  <si>
    <t>Министерство имущественных отношений Самарской области
Министерство культуры Самарской области
Министерство энергетики и жилищно-коммунального хозяйства Самарской области
Департамент по вопросам общественной безопасности Самарской области
Министерство экономического развития, инвестиций и торговли Самарской области
Министерство спорта Самарской области</t>
  </si>
  <si>
    <t>Государственные казенные учреждения службы семьи и демографического развития Самарской области
(ВР 110)</t>
  </si>
  <si>
    <t>Государственные бюджетные учреждения социального обслуживания 
(ВР 611)</t>
  </si>
  <si>
    <t>Государственные казенные учреждения социального обслуживания граждан пожилого возраста и инвалидов
(ВР 240)</t>
  </si>
  <si>
    <t>Государственные казенные учреждения социального обслуживания граждан пожилого возраста и инвалидов
(ВР 830)</t>
  </si>
  <si>
    <t>Государственные казенные учреждения социального обслуживания граждан пожилого возраста и инвалидов
(ВР 850)</t>
  </si>
  <si>
    <t xml:space="preserve">Перераспределение бюджетных ассигнований в связи с корректировкой потребности по ФОТ в целях доведения средней заработной платы отдельных категорий работников государственных учреждений, до целевых показателей, установленных в 2015 году.  </t>
  </si>
  <si>
    <t>Государственные казенные учреждения службы семьи и демографического развития Самарской области
(ВР 240)</t>
  </si>
  <si>
    <t>Государственные казенные учреждения службы семьи и демографического развития Самарской области
(ВР 321)</t>
  </si>
  <si>
    <t>Сокращение средств исходя из фактической потребности</t>
  </si>
  <si>
    <t>Увеличение расходов на приобретение железнодорожных билетов при направлении детей Самарской области для участия в Кремлевской Елке в связи с увеличением стоимости проезда.</t>
  </si>
  <si>
    <t>Субсидии бюджетным учреждениям  (на финансовое обеспечение выполнения государственного задания ГБУ "Дома-интернаты для престарелых и инвалидов")</t>
  </si>
  <si>
    <t>Предложения по сокращению расходов</t>
  </si>
  <si>
    <t>Предложения по увеличению расходов</t>
  </si>
  <si>
    <t>Возмещение части процентной ставки по инвестиционным кредитам (займам) на развитие, переработки и развития инфраструктуры и логистического обеспечения рынков продукции животноводства</t>
  </si>
  <si>
    <t>Субсидии сельскохозяйственным товаропроизводителям, организациям АПК и индивидуальным предпринимателям в целях возмещения затрат в связи с приобретением сельскохозяйственных животных</t>
  </si>
  <si>
    <t>Предоставление грантов   на создание и развитие крестьянских (фермерских) хозяйств и единовременной помощи на бытовое обустройство начинающим фермерам</t>
  </si>
  <si>
    <t>Предоставление грантов на развитие семейных животноводческих ферм</t>
  </si>
  <si>
    <t>Возмещение части затрат сельскохозяйственных товаропроизводителей на уплату страховой премии по договорам сельскохозяйственного страхования в отрасли растениеводства</t>
  </si>
  <si>
    <t>Возмещение части затрат сельскохозяйственных товаропроизводителей на уплату страховой премии по договорам сельскохозяйственного страхования в отрасли животноводства</t>
  </si>
  <si>
    <t>Субсидии на возмещение затрат сельскохозяйственных товаропроизводителей на приобретение техники</t>
  </si>
  <si>
    <t>Субсидии в целях возмещения затрат на приобретение элитных семян сельхозрастений</t>
  </si>
  <si>
    <t>Перераспределение средств исходя из фактической потребности в связи с необходимостью увеличения финансирования приобретения техники сельхозтоваропроизводителями Самарской области, а также возмещения затрат на приобретение элитных семян в рамках государственной программы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годы".</t>
  </si>
  <si>
    <t>Перераспределение бюджетных ассигнований обусловлено необходимостью:
- выплаты увольняемым работникам ГКУ Самарской области в связи с ликвидацией данных учреждений в соответствии с постановлением Правительства Самарской области от 09.04.2015 №175 ("Борский социальный приют для детей и подростков "Полянка", "Социально-реабилитационный центр для несовершеннолетних "Незабудка",  "Исаклинский социально-реабилитационный центр для несовершеннолетних "Светлячок");
- увеличения объема субвенции в связи с увеличением списочного состава на 2 единицы МКУ "Исаклинский центр социальной помощи семье и детям" (на вакантные должности (отдельные категорий работников - педагоги) приняты 2 сотрудника ликвидированного ГКУ  Самарской области "Исаклинский социально-реабилитационный центр для несовершеннолетних "Светлячок");
- увеличения расходов на ФОТ министерства в связи с необходимостью осуществления незапланированных расходов, связанных с выплатой 4-х месячного денежного содержания при сокращении сотрудников в связи с изменением структуры министерства, и компенсации за неиспользованные отпуска сотрудников министерства.
Перераспределение производится за счет средств экономии,  сложившейся по итогам оптимизации расходов государственных казенных учреждений.</t>
  </si>
  <si>
    <t xml:space="preserve">Министерство управления финансами Самарской области
Министерство культуры Самарской области
Министерство социально-демографической и семейной политики Самарской области 
Министерство образования и науки Самарской области 
Министерство энергетики и жилищно-коммунального хозяйства Самарской области </t>
  </si>
  <si>
    <t>Бюджетные ассигнования министерству социально-демографической и семейной политики Самарской области  за счет средств резервного фонда Правительства Самарской области</t>
  </si>
  <si>
    <t>Предоставление министерству социально-демографической и семейной политики Самарской области  бюджетных ассигнований за счет средств резервного фонда Правительства Самарской области</t>
  </si>
  <si>
    <t>Перераспределение средств предлагается в целях осуществления компенсационных выплат сотрудникам в связи с увольнением, а также выходом на пенсию.</t>
  </si>
  <si>
    <t>Перераспределение сложившейся экономии по законченным и введенным объектам в целях дополнительного ввода 19,69 км автодорог, в том числе:
- Ремонт автомобильной дороги «Ульяновск – Димитровград – Самара» км 152+400 – км 171+200, км 175+300 – км 195+300 м.р.Елховский и м.р.Красноярский дополнительно обеспечивается ввод 15,35 км.
- Ремонт автомобильной дороги Волжский – Курумоч – «Урал» км 4 – км 19+300 м.р.Красноярский дополнительно обеспечивается ввод  4,34 км.</t>
  </si>
  <si>
    <t xml:space="preserve">Перераспределение средств в целях завершения общественной акции "Народное признание".
</t>
  </si>
  <si>
    <t xml:space="preserve">Экономия на содержание нового корпуса ГБУ «Хворостянский пансионат для ветеранов войны и труда (дом-интернат для престарелых и инвалидов)» в связи с переносом срока ввода. </t>
  </si>
  <si>
    <t xml:space="preserve">В целях соблюдения условий софинансирования планируемых дополнительных поступлений из федерального бюджета.
</t>
  </si>
  <si>
    <t>Перераспределение бюджетных ассигнований обусловлено необходимостью уплаты пени и штрафов, проведения технического обслуживания газового оборудования, поверки приборов газа, оплаты услуг СЭС, ремонта холодильного оборудования.</t>
  </si>
  <si>
    <t xml:space="preserve">Реализация инновационного проекта по разработке технологии построения программно-конфигурируемых квантово-криптографических сетей, получившего поддержку из федерального бюджета </t>
  </si>
  <si>
    <t>Реализация инновационного проекта по разработке интеллектуальной распределённой системы популяционного скрининга онкологических заболеваний, получившего поддержку из федерального бюджета</t>
  </si>
  <si>
    <r>
      <t>Обеспечение деятельности государственного казенного учреждения Самарской области «Служба эксплуатации зданий и транспортного обеспечения»</t>
    </r>
    <r>
      <rPr>
        <b/>
        <sz val="35"/>
        <rFont val="Times New Roman"/>
        <family val="1"/>
      </rPr>
      <t xml:space="preserve"> ВР 851</t>
    </r>
  </si>
  <si>
    <r>
      <t xml:space="preserve">Обеспечение деятельности государственного казенного учреждения Самарской области «Служба эксплуатации зданий и транспортного обеспечения» </t>
    </r>
    <r>
      <rPr>
        <b/>
        <sz val="35"/>
        <rFont val="Times New Roman"/>
        <family val="1"/>
      </rPr>
      <t>ВР 244</t>
    </r>
  </si>
  <si>
    <r>
      <t>Обеспечение деятельности государственного казенного учреждения «Информационно-консалтинговое агентство Самарской области»</t>
    </r>
    <r>
      <rPr>
        <b/>
        <sz val="35"/>
        <rFont val="Times New Roman"/>
        <family val="1"/>
      </rPr>
      <t xml:space="preserve"> ВР 851</t>
    </r>
  </si>
  <si>
    <r>
      <t xml:space="preserve">Обеспечение деятельности государственного казенного учреждения «Информационно-консалтинговое агентство Самарской области» </t>
    </r>
    <r>
      <rPr>
        <b/>
        <sz val="35"/>
        <rFont val="Times New Roman"/>
        <family val="1"/>
      </rPr>
      <t>ВР 244</t>
    </r>
  </si>
  <si>
    <r>
      <t>Обеспечение деятельности государственного казенного учреждения «Агентство по контролю оборота алкогольной продукции»</t>
    </r>
    <r>
      <rPr>
        <b/>
        <sz val="35"/>
        <rFont val="Times New Roman"/>
        <family val="1"/>
      </rPr>
      <t xml:space="preserve"> ВР 244</t>
    </r>
  </si>
  <si>
    <r>
      <t xml:space="preserve">Исполнение судебных актов (органы государственной власти (государственные органы)) </t>
    </r>
    <r>
      <rPr>
        <b/>
        <sz val="35"/>
        <rFont val="Times New Roman"/>
        <family val="1"/>
      </rPr>
      <t>ВР 831</t>
    </r>
  </si>
  <si>
    <r>
      <t xml:space="preserve">Обеспечение деятельности министерства имущественных отношений Самарской области </t>
    </r>
    <r>
      <rPr>
        <b/>
        <sz val="35"/>
        <rFont val="Times New Roman"/>
        <family val="1"/>
      </rPr>
      <t>ВР 244</t>
    </r>
  </si>
  <si>
    <r>
      <t xml:space="preserve">Проектирование водовода от НФС-2 до НФС-3 для обеспечения водоснабжения потребителей в Куйбышевском, Кировском районах г.о. Самара и Волжского района Самарской области </t>
    </r>
    <r>
      <rPr>
        <b/>
        <sz val="35"/>
        <rFont val="Times New Roman"/>
        <family val="1"/>
      </rPr>
      <t>(ГРБС - минимущества)</t>
    </r>
  </si>
  <si>
    <r>
      <t xml:space="preserve">Проектирование водовода от НФС-2 до НФС-3 для обеспечения водоснабжения потребителей в Куйбышевском, Кировском районах г.о. Самара и Волжского района Самарской области </t>
    </r>
    <r>
      <rPr>
        <b/>
        <sz val="35"/>
        <rFont val="Times New Roman"/>
        <family val="1"/>
      </rPr>
      <t>(ГРБС - минэнерго)</t>
    </r>
  </si>
  <si>
    <r>
      <t>Обеспечение деятельности министерства транспорта и автомобильных дорог Самарской области</t>
    </r>
    <r>
      <rPr>
        <b/>
        <sz val="35"/>
        <rFont val="Times New Roman"/>
        <family val="1"/>
      </rPr>
      <t xml:space="preserve"> ВР 122</t>
    </r>
  </si>
  <si>
    <r>
      <t xml:space="preserve">Обеспечение деятельности министерства транспорта и автомобильных дорог Самарской области </t>
    </r>
    <r>
      <rPr>
        <b/>
        <sz val="35"/>
        <rFont val="Times New Roman"/>
        <family val="1"/>
      </rPr>
      <t>ВР 244</t>
    </r>
  </si>
  <si>
    <r>
      <t xml:space="preserve">Обеспечение деятельности министерства транспорта и автомобильных дорог Самарской области </t>
    </r>
    <r>
      <rPr>
        <b/>
        <sz val="35"/>
        <rFont val="Times New Roman"/>
        <family val="1"/>
      </rPr>
      <t>ВР 853</t>
    </r>
  </si>
  <si>
    <r>
      <t xml:space="preserve">Подпрограмма "Модернизация и развитие сети автомобильных дорог Самарской области" Прочая закупка товаров, работ и услуг для государственных (муниципальных) нужд                                       </t>
    </r>
    <r>
      <rPr>
        <b/>
        <sz val="35"/>
        <rFont val="Times New Roman"/>
        <family val="1"/>
      </rPr>
      <t xml:space="preserve">ЦСР 205 00 00, ВР 240 </t>
    </r>
    <r>
      <rPr>
        <sz val="35"/>
        <rFont val="Times New Roman"/>
        <family val="1"/>
      </rPr>
      <t xml:space="preserve">(Областные средства) </t>
    </r>
    <r>
      <rPr>
        <b/>
        <sz val="35"/>
        <rFont val="Times New Roman"/>
        <family val="1"/>
      </rPr>
      <t xml:space="preserve"> </t>
    </r>
  </si>
  <si>
    <r>
      <t xml:space="preserve">Подпрограмма "Модернизация и развитие сети автомобильных дорог Самарской области" 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</t>
    </r>
    <r>
      <rPr>
        <b/>
        <sz val="35"/>
        <rFont val="Times New Roman"/>
        <family val="1"/>
      </rPr>
      <t>ЦСР 205 00 00, ВР 410</t>
    </r>
    <r>
      <rPr>
        <sz val="35"/>
        <rFont val="Times New Roman"/>
        <family val="1"/>
      </rPr>
      <t xml:space="preserve"> (</t>
    </r>
    <r>
      <rPr>
        <u val="single"/>
        <sz val="35"/>
        <rFont val="Times New Roman"/>
        <family val="1"/>
      </rPr>
      <t>Областные средства</t>
    </r>
    <r>
      <rPr>
        <sz val="35"/>
        <rFont val="Times New Roman"/>
        <family val="1"/>
      </rPr>
      <t>)</t>
    </r>
  </si>
  <si>
    <r>
      <t xml:space="preserve">Подпрограмма "Модернизация и развитие сети автомобильных дорог Самарской области" 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</t>
    </r>
    <r>
      <rPr>
        <b/>
        <sz val="35"/>
        <rFont val="Times New Roman"/>
        <family val="1"/>
      </rPr>
      <t>ЦСР 205 00 00, ВР 410</t>
    </r>
    <r>
      <rPr>
        <sz val="35"/>
        <rFont val="Times New Roman"/>
        <family val="1"/>
      </rPr>
      <t xml:space="preserve"> (</t>
    </r>
    <r>
      <rPr>
        <u val="single"/>
        <sz val="35"/>
        <rFont val="Times New Roman"/>
        <family val="1"/>
      </rPr>
      <t>Федеральные средства</t>
    </r>
    <r>
      <rPr>
        <sz val="35"/>
        <rFont val="Times New Roman"/>
        <family val="1"/>
      </rPr>
      <t>)</t>
    </r>
  </si>
  <si>
    <r>
      <t xml:space="preserve">Подпрограмма "Модернизация и развитие автомобильных дорог общего пользования местного значения в Самарской области" Субсидии, за исключением субсидий на софинансирование объектов капитального строительства государственной (муниципальной) собственности
 </t>
    </r>
    <r>
      <rPr>
        <b/>
        <sz val="35"/>
        <rFont val="Times New Roman"/>
        <family val="1"/>
      </rPr>
      <t>ЦСР 204 00 00, ВР 520</t>
    </r>
    <r>
      <rPr>
        <sz val="35"/>
        <rFont val="Times New Roman"/>
        <family val="1"/>
      </rPr>
      <t xml:space="preserve"> (Федеральные средства)</t>
    </r>
  </si>
  <si>
    <r>
      <t xml:space="preserve">Подпрограмма "Модернизация и развитие автомобильных дорог общего пользования местного значения в Самарской области" Субсидии, за исключением субсидий на софинансирование объектов капитального строительства государственной (муниципальной) собственности 
</t>
    </r>
    <r>
      <rPr>
        <b/>
        <sz val="35"/>
        <rFont val="Times New Roman"/>
        <family val="1"/>
      </rPr>
      <t>ЦСР 204 00 00, ВР 520</t>
    </r>
    <r>
      <rPr>
        <sz val="35"/>
        <rFont val="Times New Roman"/>
        <family val="1"/>
      </rPr>
      <t xml:space="preserve"> (</t>
    </r>
    <r>
      <rPr>
        <u val="single"/>
        <sz val="35"/>
        <rFont val="Times New Roman"/>
        <family val="1"/>
      </rPr>
      <t>Областные средства</t>
    </r>
    <r>
      <rPr>
        <sz val="35"/>
        <rFont val="Times New Roman"/>
        <family val="1"/>
      </rPr>
      <t>)</t>
    </r>
  </si>
  <si>
    <r>
      <t xml:space="preserve">Обеспечение деятельности министерства культуры Самарской области </t>
    </r>
    <r>
      <rPr>
        <b/>
        <sz val="35"/>
        <rFont val="Times New Roman"/>
        <family val="1"/>
      </rPr>
      <t>ВР 244</t>
    </r>
  </si>
  <si>
    <r>
      <rPr>
        <sz val="35"/>
        <rFont val="Times New Roman"/>
        <family val="1"/>
      </rPr>
      <t>В целях возмещения затрат операторам почтовой связи.</t>
    </r>
    <r>
      <rPr>
        <sz val="35"/>
        <color indexed="10"/>
        <rFont val="Times New Roman"/>
        <family val="1"/>
      </rPr>
      <t xml:space="preserve">
</t>
    </r>
  </si>
  <si>
    <r>
      <t>Обеспечение деятельности государственного казённого учреждения Самарской области «Агентство по обеспечению деятельности мировых судей Самарской области»</t>
    </r>
    <r>
      <rPr>
        <b/>
        <sz val="35"/>
        <rFont val="Times New Roman"/>
        <family val="1"/>
      </rPr>
      <t xml:space="preserve"> ВР 111</t>
    </r>
  </si>
  <si>
    <r>
      <t xml:space="preserve">Обеспечение деятельности государственного казённого учреждения Самарской области «Агентство по обеспечению деятельности мировых судей Самарской области»» </t>
    </r>
    <r>
      <rPr>
        <b/>
        <sz val="35"/>
        <rFont val="Times New Roman"/>
        <family val="1"/>
      </rPr>
      <t>ВР 244</t>
    </r>
  </si>
  <si>
    <r>
      <t xml:space="preserve">Строительство новых и реконструкция действующих инженерных сетей на территории исторического центра г.о. Самара в границах ул. Комсомольской, ул. Фрунзе, акватория рек Самара и Волга </t>
    </r>
    <r>
      <rPr>
        <b/>
        <sz val="35"/>
        <rFont val="Times New Roman"/>
        <family val="1"/>
      </rPr>
      <t>(ГРБС - минэнерго)</t>
    </r>
  </si>
  <si>
    <r>
      <t xml:space="preserve">Благоустройство исторического центра г.о. Самара в границах ул. Комсомольской, ул. Фрунзе, включая создание парковой зоны на стрелке рек Самара и Волга </t>
    </r>
    <r>
      <rPr>
        <b/>
        <sz val="35"/>
        <rFont val="Times New Roman"/>
        <family val="1"/>
      </rPr>
      <t>(ГРБС - минэнерго)</t>
    </r>
  </si>
  <si>
    <r>
      <t xml:space="preserve">Строительство новых и реконструкция действующих инженерных сетей на территории исторического центра г.о. Самара в границах ул. Комсомольской, ул. Фрунзе, акватория рек Самара и Волга </t>
    </r>
    <r>
      <rPr>
        <b/>
        <sz val="35"/>
        <rFont val="Times New Roman"/>
        <family val="1"/>
      </rPr>
      <t>(ГРБС - минстрой)</t>
    </r>
  </si>
  <si>
    <r>
      <t xml:space="preserve">Благоустройство исторического центра г.о. Самара в границах ул. Комсомольской, ул. Фрунзе, включая создание парковой зоны на стрелке рек Самара и Волга </t>
    </r>
    <r>
      <rPr>
        <b/>
        <sz val="35"/>
        <rFont val="Times New Roman"/>
        <family val="1"/>
      </rPr>
      <t>(ГРБС - минстрой)</t>
    </r>
  </si>
  <si>
    <r>
      <t xml:space="preserve">Обеспечение деятельности государственного казенного учреждения Самарской области «Дом дружбы народов» 
</t>
    </r>
    <r>
      <rPr>
        <b/>
        <sz val="35"/>
        <rFont val="Times New Roman"/>
        <family val="1"/>
      </rPr>
      <t>ВР 244</t>
    </r>
  </si>
  <si>
    <r>
      <t xml:space="preserve">Обеспечение деятельности государственного казенного учреждения Самарской области «Дом дружбы народов»
</t>
    </r>
    <r>
      <rPr>
        <b/>
        <sz val="35"/>
        <rFont val="Times New Roman"/>
        <family val="1"/>
      </rPr>
      <t>ВР 111</t>
    </r>
  </si>
  <si>
    <r>
      <t xml:space="preserve">Зарезервированные бюджетные ассигнования
</t>
    </r>
    <r>
      <rPr>
        <b/>
        <sz val="35"/>
        <rFont val="Times New Roman"/>
        <family val="1"/>
      </rPr>
      <t>(ГРБС - МУФ)</t>
    </r>
  </si>
  <si>
    <r>
      <t xml:space="preserve">Проведение областной общественной акции "Народное признание" </t>
    </r>
    <r>
      <rPr>
        <b/>
        <sz val="35"/>
        <rFont val="Times New Roman"/>
        <family val="1"/>
      </rPr>
      <t>(ГРБС - ДУД)</t>
    </r>
  </si>
  <si>
    <r>
      <t xml:space="preserve">Обеспечение деятельности департамента по вопросам общественной безопасности Самарской области
</t>
    </r>
    <r>
      <rPr>
        <b/>
        <sz val="35"/>
        <rFont val="Times New Roman"/>
        <family val="1"/>
      </rPr>
      <t>ВР 240</t>
    </r>
  </si>
  <si>
    <r>
      <t xml:space="preserve">Обеспечение деятельности департамента по вопросам общественной безопасности Самарской области
</t>
    </r>
    <r>
      <rPr>
        <b/>
        <sz val="35"/>
        <rFont val="Times New Roman"/>
        <family val="1"/>
      </rPr>
      <t>ВР 850</t>
    </r>
  </si>
  <si>
    <r>
      <t xml:space="preserve">Обеспечение деятельности департамента по вопросам общественной безопасности Самарской области
</t>
    </r>
    <r>
      <rPr>
        <b/>
        <sz val="35"/>
        <rFont val="Times New Roman"/>
        <family val="1"/>
      </rPr>
      <t>ВР 120</t>
    </r>
  </si>
  <si>
    <r>
      <t xml:space="preserve">Обеспечение деятельности управления ЗАГС Самарской области
</t>
    </r>
    <r>
      <rPr>
        <b/>
        <sz val="35"/>
        <rFont val="Times New Roman"/>
        <family val="1"/>
      </rPr>
      <t>ВР 850</t>
    </r>
  </si>
  <si>
    <r>
      <t xml:space="preserve">Обеспечение деятельности управления ЗАГС Самарской области
</t>
    </r>
    <r>
      <rPr>
        <b/>
        <sz val="35"/>
        <rFont val="Times New Roman"/>
        <family val="1"/>
      </rPr>
      <t>ВР 240</t>
    </r>
  </si>
  <si>
    <r>
      <t xml:space="preserve">Обеспечение деятельности управления ЗАГС Самарской области
</t>
    </r>
    <r>
      <rPr>
        <b/>
        <sz val="35"/>
        <rFont val="Times New Roman"/>
        <family val="1"/>
      </rPr>
      <t>ВР 120</t>
    </r>
  </si>
  <si>
    <r>
      <t xml:space="preserve">Обеспечение деятельности государственной жилищной инспекции Самарской области
</t>
    </r>
    <r>
      <rPr>
        <b/>
        <sz val="35"/>
        <rFont val="Times New Roman"/>
        <family val="1"/>
      </rPr>
      <t>ВР 244</t>
    </r>
  </si>
  <si>
    <r>
      <t xml:space="preserve">Обеспечение деятельности государственной жилищной инспекции Самарской области
</t>
    </r>
    <r>
      <rPr>
        <b/>
        <sz val="35"/>
        <rFont val="Times New Roman"/>
        <family val="1"/>
      </rPr>
      <t>ВР 831</t>
    </r>
  </si>
  <si>
    <r>
      <t xml:space="preserve">Обеспечение деятельности ГКУ СО «Самарские лесничества» в рамках государственной программы Самарской области «Развитие лесного хозяйства Самарской области на 2014 – 2018 годы и на период до 2022 года» </t>
    </r>
    <r>
      <rPr>
        <b/>
        <sz val="35"/>
        <rFont val="Times New Roman"/>
        <family val="1"/>
      </rPr>
      <t>ВР 244</t>
    </r>
  </si>
  <si>
    <r>
      <t xml:space="preserve">Обеспечение деятельности ГКУ СО «Самарские лесничества» в рамках государственной программы Самарской области «Развитие лесного хозяйства Самарской области на 2014 – 2018 годы и на период  </t>
    </r>
    <r>
      <rPr>
        <b/>
        <sz val="35"/>
        <rFont val="Times New Roman"/>
        <family val="1"/>
      </rPr>
      <t>ВР 112</t>
    </r>
  </si>
  <si>
    <r>
      <t>Приобретение имущества в собственность Самарской области (</t>
    </r>
    <r>
      <rPr>
        <b/>
        <sz val="35"/>
        <rFont val="Times New Roman"/>
        <family val="1"/>
      </rPr>
      <t>ГРБС - Минимущество</t>
    </r>
    <r>
      <rPr>
        <sz val="35"/>
        <rFont val="Times New Roman"/>
        <family val="1"/>
      </rPr>
      <t>)</t>
    </r>
  </si>
  <si>
    <r>
      <t>Обеспечение деятельности министерства культуры Самарской области (</t>
    </r>
    <r>
      <rPr>
        <b/>
        <sz val="35"/>
        <rFont val="Times New Roman"/>
        <family val="1"/>
      </rPr>
      <t>ГРБС - Минкультуры</t>
    </r>
    <r>
      <rPr>
        <sz val="35"/>
        <rFont val="Times New Roman"/>
        <family val="1"/>
      </rPr>
      <t>)</t>
    </r>
  </si>
  <si>
    <r>
      <t xml:space="preserve">Обеспечение деятельности Главного управления по мобилизационным вопросам Самарской области </t>
    </r>
    <r>
      <rPr>
        <b/>
        <sz val="35"/>
        <rFont val="Times New Roman"/>
        <family val="1"/>
      </rPr>
      <t>(ГРБС - ДОБ)</t>
    </r>
  </si>
  <si>
    <r>
      <t xml:space="preserve">Предоставление субсидий некоммерческим организациям, не являющимся государственными (муниципальными) учреждениями, на осуществление деятельности в сфере профессионального спорта и (или) поддержки и (или) развитие профессионального спортивного клуба Самарской области </t>
    </r>
    <r>
      <rPr>
        <b/>
        <sz val="35"/>
        <color indexed="8"/>
        <rFont val="Times New Roman"/>
        <family val="1"/>
      </rPr>
      <t>(ГРБС - Минспорт)</t>
    </r>
  </si>
  <si>
    <r>
      <t xml:space="preserve">Предоставление субсидий некоммерческим организациям, не являющимся государственными (муниципальными) учреждениями, на осуществление уставной деятельности в части софинансирования инновационных проектов в рамках реализации совместных программ с федеральными институтами развития и иных мероприятий (в рамках подпрограммы "Развитие инновационной деятельности в Самарской области" на 2014-2018 годы") </t>
    </r>
    <r>
      <rPr>
        <b/>
        <sz val="35"/>
        <rFont val="Times New Roman"/>
        <family val="1"/>
      </rPr>
      <t>(ГРБС - Минэконом)</t>
    </r>
  </si>
  <si>
    <r>
      <t xml:space="preserve">Реализация инновационного проекта"Разработка интеллектуального аппаратно-программного комплекса мониторинга протяжённых объектов в режиме реального времени", получившего поддержку из федерального бюджета </t>
    </r>
    <r>
      <rPr>
        <sz val="35"/>
        <color indexed="10"/>
        <rFont val="Times New Roman"/>
        <family val="1"/>
      </rPr>
      <t xml:space="preserve">
</t>
    </r>
    <r>
      <rPr>
        <sz val="35"/>
        <rFont val="Times New Roman"/>
        <family val="1"/>
      </rPr>
      <t xml:space="preserve">
</t>
    </r>
  </si>
  <si>
    <r>
      <t xml:space="preserve">Предоставление субсидий на проведение мероприятий по развитию (поддержке) предпринимательства на территории Самарской области </t>
    </r>
    <r>
      <rPr>
        <b/>
        <sz val="35"/>
        <rFont val="Times New Roman"/>
        <family val="1"/>
      </rPr>
      <t xml:space="preserve"> (ГРБС - Минэконом)</t>
    </r>
  </si>
  <si>
    <t>Сокращение средств федерального бюджета на реконструкцию дорог местного значения г.о.Самара в сумме 87214 тыс.руб. замещаются средствами областного бюджета (дорожный фонд), кроме того средства, высвободившиеся с областных дорог в сумме 26687 тыс.руб., будут направлены на ремонт дорог в г.о.Сызрань</t>
  </si>
  <si>
    <t xml:space="preserve">Перераспределение средств на:
2 443 т.р. - дополнительные расходы на оплату электроэнергии в здании ул.Самарская, 146; 
3 291 т.р. - обеспечение проведения на территории Самарской области очередного заседания Совета при Президенте РФ по развитию физической культуры и спорта, посвящённого вопросам подготовки к чемпионату мира по футболу 2018 года.
</t>
  </si>
  <si>
    <t xml:space="preserve">Субсидия на поддержку автономной некоммерческой организации «Хоккейный клуб «ЛАДА» </t>
  </si>
  <si>
    <t>В связи с перераспределением полномочий</t>
  </si>
  <si>
    <t>В связи со сложившейся экономией по торгам на строительство м/п "Фрунзенский"</t>
  </si>
  <si>
    <t>Уточнение кодов бюджетной классификации</t>
  </si>
  <si>
    <r>
      <t>Предоставление субсидий муниципальному образованию на возмещение затрат в связи с благоустройством территорий  (</t>
    </r>
    <r>
      <rPr>
        <b/>
        <sz val="35"/>
        <rFont val="Times New Roman"/>
        <family val="1"/>
      </rPr>
      <t>ГРБС - Минэнерго</t>
    </r>
    <r>
      <rPr>
        <sz val="35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</si>
</sst>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\.00\.00"/>
    <numFmt numFmtId="174" formatCode="#,##0.000"/>
    <numFmt numFmtId="175" formatCode="000000"/>
    <numFmt numFmtId="176" formatCode="0.0"/>
    <numFmt numFmtId="177" formatCode="#,##0.0_ ;[Red]\-#,##0.0\ "/>
    <numFmt numFmtId="178" formatCode="#,##0.00_ ;[Red]\-#,##0.00\ "/>
    <numFmt numFmtId="179" formatCode="#,##0_ ;[Red]\-#,##0\ "/>
    <numFmt numFmtId="180" formatCode="#,##0.00;[Red]\-#,##0.00;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"/>
    <numFmt numFmtId="186" formatCode="#,##0.000000"/>
    <numFmt numFmtId="187" formatCode="_-* #,##0_р_._-;\-* #,##0_р_._-;_-* &quot;-&quot;??_р_._-;_-@_-"/>
    <numFmt numFmtId="188" formatCode="#,##0_ ;\-#,##0\ "/>
    <numFmt numFmtId="189" formatCode="#,##0.0000000"/>
    <numFmt numFmtId="190" formatCode="#,##0.0000"/>
    <numFmt numFmtId="191" formatCode="00\.00\.00"/>
    <numFmt numFmtId="192" formatCode="0.000"/>
    <numFmt numFmtId="193" formatCode="0.0000"/>
    <numFmt numFmtId="194" formatCode="#,##0;[Red]\-#,##0;0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 Cyr"/>
      <family val="0"/>
    </font>
    <font>
      <sz val="35"/>
      <name val="Times New Roman"/>
      <family val="1"/>
    </font>
    <font>
      <b/>
      <sz val="35"/>
      <name val="Times New Roman"/>
      <family val="1"/>
    </font>
    <font>
      <u val="single"/>
      <sz val="35"/>
      <name val="Times New Roman"/>
      <family val="1"/>
    </font>
    <font>
      <sz val="35"/>
      <name val="Arial Cyr"/>
      <family val="0"/>
    </font>
    <font>
      <sz val="35"/>
      <color indexed="10"/>
      <name val="Times New Roman"/>
      <family val="1"/>
    </font>
    <font>
      <b/>
      <sz val="3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5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5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3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5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5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35"/>
      <color theme="1"/>
      <name val="Times New Roman"/>
      <family val="1"/>
    </font>
    <font>
      <sz val="3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3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91" fontId="6" fillId="0" borderId="10" xfId="64" applyNumberFormat="1" applyFont="1" applyFill="1" applyBorder="1" applyAlignment="1" applyProtection="1">
      <alignment vertical="center" wrapText="1"/>
      <protection hidden="1"/>
    </xf>
    <xf numFmtId="194" fontId="6" fillId="0" borderId="10" xfId="54" applyNumberFormat="1" applyFont="1" applyFill="1" applyBorder="1" applyAlignment="1" applyProtection="1">
      <alignment horizontal="center" vertical="center"/>
      <protection hidden="1"/>
    </xf>
    <xf numFmtId="194" fontId="7" fillId="0" borderId="10" xfId="54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5 2" xfId="59"/>
    <cellStyle name="Обычный 2 6" xfId="60"/>
    <cellStyle name="Обычный 2 6 2" xfId="61"/>
    <cellStyle name="Обычный 2 7" xfId="62"/>
    <cellStyle name="Обычный 2 8" xfId="63"/>
    <cellStyle name="Обычный 2 9" xfId="64"/>
    <cellStyle name="Обычный 3" xfId="65"/>
    <cellStyle name="Обычный 3 2" xfId="66"/>
    <cellStyle name="Обычный 4" xfId="67"/>
    <cellStyle name="Обычный 4 3" xfId="68"/>
    <cellStyle name="Обычный 6" xfId="69"/>
    <cellStyle name="Обычный 6 2" xfId="70"/>
    <cellStyle name="Обычный 8_Реестр бюджета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Тысячи [0]_Экономическая_классиф" xfId="80"/>
    <cellStyle name="Тысячи_Экономическая_классиф" xfId="81"/>
    <cellStyle name="Comma" xfId="82"/>
    <cellStyle name="Comma [0]" xfId="83"/>
    <cellStyle name="Финансовый 2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print\svodbudget\&#1041;&#1070;&#1044;&#1046;&#1045;&#1058;%202012-2014\&#1048;&#1047;&#1052;&#1045;&#1053;&#1045;&#1053;&#1048;&#1071;%20&#1041;&#1070;&#1044;&#1046;&#1045;&#1058;&#1040;%202012-2014\7.%20&#1048;&#1047;&#1052;&#1045;&#1053;&#1045;&#1053;&#1048;&#1071;%20&#1041;&#1070;&#1044;&#1046;&#1045;&#1058;&#1040;%202012-2014%20(&#1072;&#1074;&#1075;&#1091;&#1089;&#1090;%202012)\&#1055;&#1077;&#1088;&#1077;&#1088;&#1072;&#1089;&#1087;&#1088;&#1077;&#1076;&#1077;&#1083;&#1077;&#1085;&#1080;&#1077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распределение 28.08."/>
      <sheetName val="Перераспределение 27.08."/>
      <sheetName val="Перераспределение  после БК"/>
      <sheetName val="Перераспределение 23.08.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140"/>
  <sheetViews>
    <sheetView showZeros="0" tabSelected="1" view="pageBreakPreview" zoomScale="29" zoomScaleNormal="10" zoomScaleSheetLayoutView="29" workbookViewId="0" topLeftCell="A139">
      <selection activeCell="C142" sqref="C142:D146"/>
    </sheetView>
  </sheetViews>
  <sheetFormatPr defaultColWidth="9.125" defaultRowHeight="12.75"/>
  <cols>
    <col min="1" max="1" width="11.125" style="1" customWidth="1"/>
    <col min="2" max="2" width="204.50390625" style="2" customWidth="1"/>
    <col min="3" max="3" width="45.625" style="3" customWidth="1"/>
    <col min="4" max="4" width="47.50390625" style="3" customWidth="1"/>
    <col min="5" max="5" width="214.50390625" style="36" customWidth="1"/>
    <col min="6" max="16384" width="9.125" style="5" customWidth="1"/>
  </cols>
  <sheetData>
    <row r="1" ht="48.75" customHeight="1">
      <c r="E1" s="4" t="s">
        <v>59</v>
      </c>
    </row>
    <row r="2" spans="1:5" ht="24" customHeight="1">
      <c r="A2" s="53" t="s">
        <v>22</v>
      </c>
      <c r="B2" s="53"/>
      <c r="C2" s="53"/>
      <c r="D2" s="53"/>
      <c r="E2" s="53"/>
    </row>
    <row r="3" spans="1:5" ht="66" customHeight="1">
      <c r="A3" s="53"/>
      <c r="B3" s="53"/>
      <c r="C3" s="53"/>
      <c r="D3" s="53"/>
      <c r="E3" s="53"/>
    </row>
    <row r="4" spans="1:5" ht="45.75" customHeight="1">
      <c r="A4" s="6"/>
      <c r="B4" s="7"/>
      <c r="C4" s="8"/>
      <c r="D4" s="8"/>
      <c r="E4" s="4" t="s">
        <v>0</v>
      </c>
    </row>
    <row r="5" spans="1:5" ht="30.75" customHeight="1">
      <c r="A5" s="45" t="s">
        <v>1</v>
      </c>
      <c r="B5" s="54" t="s">
        <v>2</v>
      </c>
      <c r="C5" s="55" t="s">
        <v>75</v>
      </c>
      <c r="D5" s="55" t="s">
        <v>76</v>
      </c>
      <c r="E5" s="51" t="s">
        <v>3</v>
      </c>
    </row>
    <row r="6" spans="1:5" ht="144.75" customHeight="1">
      <c r="A6" s="45"/>
      <c r="B6" s="54"/>
      <c r="C6" s="55"/>
      <c r="D6" s="55"/>
      <c r="E6" s="52"/>
    </row>
    <row r="7" spans="1:5" ht="58.5" customHeight="1">
      <c r="A7" s="43" t="s">
        <v>39</v>
      </c>
      <c r="B7" s="44"/>
      <c r="C7" s="44"/>
      <c r="D7" s="44"/>
      <c r="E7" s="44"/>
    </row>
    <row r="8" spans="1:5" ht="142.5" customHeight="1">
      <c r="A8" s="45">
        <v>1</v>
      </c>
      <c r="B8" s="12" t="s">
        <v>98</v>
      </c>
      <c r="C8" s="13">
        <v>275</v>
      </c>
      <c r="D8" s="13"/>
      <c r="E8" s="47" t="s">
        <v>149</v>
      </c>
    </row>
    <row r="9" spans="1:5" ht="131.25">
      <c r="A9" s="45"/>
      <c r="B9" s="12" t="s">
        <v>99</v>
      </c>
      <c r="C9" s="13"/>
      <c r="D9" s="13">
        <v>275</v>
      </c>
      <c r="E9" s="48"/>
    </row>
    <row r="10" spans="1:5" ht="46.5" customHeight="1">
      <c r="A10" s="42" t="s">
        <v>4</v>
      </c>
      <c r="B10" s="42"/>
      <c r="C10" s="14">
        <f>C8+C9</f>
        <v>275</v>
      </c>
      <c r="D10" s="14">
        <f>D8+D9</f>
        <v>275</v>
      </c>
      <c r="E10" s="15"/>
    </row>
    <row r="11" spans="1:5" ht="58.5" customHeight="1">
      <c r="A11" s="43" t="s">
        <v>12</v>
      </c>
      <c r="B11" s="44"/>
      <c r="C11" s="44"/>
      <c r="D11" s="44"/>
      <c r="E11" s="44"/>
    </row>
    <row r="12" spans="1:5" ht="130.5">
      <c r="A12" s="45">
        <v>1</v>
      </c>
      <c r="B12" s="12" t="s">
        <v>100</v>
      </c>
      <c r="C12" s="13">
        <v>10.136</v>
      </c>
      <c r="D12" s="13"/>
      <c r="E12" s="47" t="s">
        <v>149</v>
      </c>
    </row>
    <row r="13" spans="1:5" ht="130.5">
      <c r="A13" s="45"/>
      <c r="B13" s="12" t="s">
        <v>101</v>
      </c>
      <c r="C13" s="13"/>
      <c r="D13" s="13">
        <v>10</v>
      </c>
      <c r="E13" s="48"/>
    </row>
    <row r="14" spans="1:5" ht="87">
      <c r="A14" s="45">
        <v>1</v>
      </c>
      <c r="B14" s="12" t="s">
        <v>102</v>
      </c>
      <c r="C14" s="13">
        <v>97.8138</v>
      </c>
      <c r="D14" s="13"/>
      <c r="E14" s="47" t="s">
        <v>55</v>
      </c>
    </row>
    <row r="15" spans="1:5" ht="97.5" customHeight="1">
      <c r="A15" s="45"/>
      <c r="B15" s="12" t="s">
        <v>103</v>
      </c>
      <c r="C15" s="13"/>
      <c r="D15" s="13">
        <v>97.8138</v>
      </c>
      <c r="E15" s="48"/>
    </row>
    <row r="16" spans="1:5" ht="46.5" customHeight="1">
      <c r="A16" s="42" t="s">
        <v>4</v>
      </c>
      <c r="B16" s="42"/>
      <c r="C16" s="14">
        <f>C12+C13+C14+C15</f>
        <v>107.9498</v>
      </c>
      <c r="D16" s="14">
        <f>D12+D13+D14+D15</f>
        <v>107.8138</v>
      </c>
      <c r="E16" s="15"/>
    </row>
    <row r="17" spans="1:5" ht="58.5" customHeight="1">
      <c r="A17" s="43" t="s">
        <v>5</v>
      </c>
      <c r="B17" s="44"/>
      <c r="C17" s="44"/>
      <c r="D17" s="44"/>
      <c r="E17" s="44"/>
    </row>
    <row r="18" spans="1:5" ht="102.75" customHeight="1">
      <c r="A18" s="45">
        <v>1</v>
      </c>
      <c r="B18" s="12" t="s">
        <v>104</v>
      </c>
      <c r="C18" s="13">
        <f>2+60+1</f>
        <v>63</v>
      </c>
      <c r="D18" s="16"/>
      <c r="E18" s="46" t="s">
        <v>6</v>
      </c>
    </row>
    <row r="19" spans="1:5" ht="85.5" customHeight="1">
      <c r="A19" s="45"/>
      <c r="B19" s="12" t="s">
        <v>103</v>
      </c>
      <c r="C19" s="16"/>
      <c r="D19" s="13">
        <f>2+60+1</f>
        <v>63</v>
      </c>
      <c r="E19" s="46"/>
    </row>
    <row r="20" spans="1:5" ht="37.5" customHeight="1">
      <c r="A20" s="42" t="s">
        <v>4</v>
      </c>
      <c r="B20" s="42"/>
      <c r="C20" s="14">
        <f>C18+C19</f>
        <v>63</v>
      </c>
      <c r="D20" s="14">
        <f>D18+D19</f>
        <v>63</v>
      </c>
      <c r="E20" s="15"/>
    </row>
    <row r="21" spans="1:5" ht="90.75" customHeight="1">
      <c r="A21" s="43" t="s">
        <v>26</v>
      </c>
      <c r="B21" s="44"/>
      <c r="C21" s="44"/>
      <c r="D21" s="44"/>
      <c r="E21" s="44"/>
    </row>
    <row r="22" spans="1:5" ht="174">
      <c r="A22" s="18">
        <v>1</v>
      </c>
      <c r="B22" s="19" t="s">
        <v>105</v>
      </c>
      <c r="C22" s="20">
        <v>150000</v>
      </c>
      <c r="D22" s="20"/>
      <c r="E22" s="56" t="s">
        <v>147</v>
      </c>
    </row>
    <row r="23" spans="1:5" ht="174">
      <c r="A23" s="18">
        <v>2</v>
      </c>
      <c r="B23" s="19" t="s">
        <v>106</v>
      </c>
      <c r="C23" s="22"/>
      <c r="D23" s="13">
        <v>150000</v>
      </c>
      <c r="E23" s="56"/>
    </row>
    <row r="24" spans="1:5" ht="62.25" customHeight="1">
      <c r="A24" s="42" t="s">
        <v>4</v>
      </c>
      <c r="B24" s="42"/>
      <c r="C24" s="23">
        <f>C22+C23</f>
        <v>150000</v>
      </c>
      <c r="D24" s="23">
        <f>D22+D23</f>
        <v>150000</v>
      </c>
      <c r="E24" s="21"/>
    </row>
    <row r="25" spans="1:5" ht="58.5" customHeight="1">
      <c r="A25" s="43" t="s">
        <v>40</v>
      </c>
      <c r="B25" s="44"/>
      <c r="C25" s="44"/>
      <c r="D25" s="44"/>
      <c r="E25" s="44"/>
    </row>
    <row r="26" spans="1:5" ht="94.5" customHeight="1">
      <c r="A26" s="61">
        <v>1</v>
      </c>
      <c r="B26" s="12" t="s">
        <v>107</v>
      </c>
      <c r="C26" s="13">
        <v>300</v>
      </c>
      <c r="D26" s="13"/>
      <c r="E26" s="47" t="s">
        <v>149</v>
      </c>
    </row>
    <row r="27" spans="1:5" ht="100.5" customHeight="1">
      <c r="A27" s="62"/>
      <c r="B27" s="12" t="s">
        <v>108</v>
      </c>
      <c r="C27" s="13">
        <v>300</v>
      </c>
      <c r="D27" s="13"/>
      <c r="E27" s="50"/>
    </row>
    <row r="28" spans="1:5" ht="88.5" customHeight="1">
      <c r="A28" s="63"/>
      <c r="B28" s="12" t="s">
        <v>109</v>
      </c>
      <c r="C28" s="13"/>
      <c r="D28" s="13">
        <v>600</v>
      </c>
      <c r="E28" s="48"/>
    </row>
    <row r="29" spans="1:5" ht="195.75" customHeight="1">
      <c r="A29" s="61">
        <v>2</v>
      </c>
      <c r="B29" s="47" t="s">
        <v>110</v>
      </c>
      <c r="C29" s="66"/>
      <c r="D29" s="66">
        <v>51000</v>
      </c>
      <c r="E29" s="68" t="s">
        <v>91</v>
      </c>
    </row>
    <row r="30" spans="1:5" ht="122.25" customHeight="1">
      <c r="A30" s="62"/>
      <c r="B30" s="48"/>
      <c r="C30" s="67"/>
      <c r="D30" s="67"/>
      <c r="E30" s="69"/>
    </row>
    <row r="31" spans="1:5" ht="181.5" customHeight="1">
      <c r="A31" s="62"/>
      <c r="B31" s="12" t="s">
        <v>111</v>
      </c>
      <c r="C31" s="13">
        <v>164901</v>
      </c>
      <c r="D31" s="13"/>
      <c r="E31" s="17" t="s">
        <v>148</v>
      </c>
    </row>
    <row r="32" spans="1:5" ht="184.5" customHeight="1">
      <c r="A32" s="63"/>
      <c r="B32" s="12" t="s">
        <v>112</v>
      </c>
      <c r="C32" s="13"/>
      <c r="D32" s="13">
        <v>87214</v>
      </c>
      <c r="E32" s="47" t="s">
        <v>56</v>
      </c>
    </row>
    <row r="33" spans="1:5" ht="229.5" customHeight="1">
      <c r="A33" s="25">
        <v>3</v>
      </c>
      <c r="B33" s="12" t="s">
        <v>113</v>
      </c>
      <c r="C33" s="13">
        <v>87214</v>
      </c>
      <c r="D33" s="13"/>
      <c r="E33" s="57"/>
    </row>
    <row r="34" spans="1:5" ht="235.5" customHeight="1">
      <c r="A34" s="24">
        <v>4</v>
      </c>
      <c r="B34" s="12" t="s">
        <v>114</v>
      </c>
      <c r="C34" s="13"/>
      <c r="D34" s="13">
        <v>113900.705</v>
      </c>
      <c r="E34" s="17" t="s">
        <v>144</v>
      </c>
    </row>
    <row r="35" spans="1:5" ht="46.5" customHeight="1">
      <c r="A35" s="42" t="s">
        <v>4</v>
      </c>
      <c r="B35" s="42"/>
      <c r="C35" s="14">
        <f>SUM(C26:C34)</f>
        <v>252715</v>
      </c>
      <c r="D35" s="14">
        <f>SUM(D26:D34)</f>
        <v>252714.70500000002</v>
      </c>
      <c r="E35" s="15"/>
    </row>
    <row r="36" spans="1:5" ht="46.5" customHeight="1">
      <c r="A36" s="43" t="s">
        <v>23</v>
      </c>
      <c r="B36" s="44"/>
      <c r="C36" s="44"/>
      <c r="D36" s="44"/>
      <c r="E36" s="44"/>
    </row>
    <row r="37" spans="1:5" ht="182.25" customHeight="1">
      <c r="A37" s="9">
        <v>1</v>
      </c>
      <c r="B37" s="12" t="s">
        <v>77</v>
      </c>
      <c r="C37" s="28">
        <v>9300</v>
      </c>
      <c r="D37" s="28"/>
      <c r="E37" s="47" t="s">
        <v>85</v>
      </c>
    </row>
    <row r="38" spans="1:5" ht="182.25" customHeight="1">
      <c r="A38" s="9">
        <v>2</v>
      </c>
      <c r="B38" s="12" t="s">
        <v>78</v>
      </c>
      <c r="C38" s="28">
        <v>7000</v>
      </c>
      <c r="D38" s="28"/>
      <c r="E38" s="50"/>
    </row>
    <row r="39" spans="1:5" ht="182.25" customHeight="1">
      <c r="A39" s="9">
        <v>3</v>
      </c>
      <c r="B39" s="12" t="s">
        <v>79</v>
      </c>
      <c r="C39" s="28">
        <v>39285</v>
      </c>
      <c r="D39" s="28"/>
      <c r="E39" s="50"/>
    </row>
    <row r="40" spans="1:5" ht="182.25" customHeight="1">
      <c r="A40" s="9">
        <v>4</v>
      </c>
      <c r="B40" s="12" t="s">
        <v>80</v>
      </c>
      <c r="C40" s="28">
        <v>7769.5</v>
      </c>
      <c r="D40" s="28"/>
      <c r="E40" s="50"/>
    </row>
    <row r="41" spans="1:5" ht="182.25" customHeight="1">
      <c r="A41" s="9">
        <v>5</v>
      </c>
      <c r="B41" s="12" t="s">
        <v>81</v>
      </c>
      <c r="C41" s="28">
        <v>1524.3</v>
      </c>
      <c r="D41" s="28"/>
      <c r="E41" s="50"/>
    </row>
    <row r="42" spans="1:5" ht="182.25" customHeight="1">
      <c r="A42" s="9">
        <v>6</v>
      </c>
      <c r="B42" s="12" t="s">
        <v>82</v>
      </c>
      <c r="C42" s="28">
        <v>685.8</v>
      </c>
      <c r="D42" s="28"/>
      <c r="E42" s="50"/>
    </row>
    <row r="43" spans="1:5" ht="182.25" customHeight="1">
      <c r="A43" s="9">
        <v>7</v>
      </c>
      <c r="B43" s="12" t="s">
        <v>83</v>
      </c>
      <c r="C43" s="28"/>
      <c r="D43" s="28">
        <v>58447.9</v>
      </c>
      <c r="E43" s="50"/>
    </row>
    <row r="44" spans="1:5" ht="182.25" customHeight="1">
      <c r="A44" s="9">
        <v>8</v>
      </c>
      <c r="B44" s="12" t="s">
        <v>84</v>
      </c>
      <c r="C44" s="28"/>
      <c r="D44" s="28">
        <v>7116.7</v>
      </c>
      <c r="E44" s="48"/>
    </row>
    <row r="45" spans="1:5" s="30" customFormat="1" ht="46.5" customHeight="1">
      <c r="A45" s="42" t="s">
        <v>4</v>
      </c>
      <c r="B45" s="42"/>
      <c r="C45" s="14">
        <f>C40+C43+C39+C38+C37+C44+C41+C42</f>
        <v>65564.6</v>
      </c>
      <c r="D45" s="14">
        <f>D40+D43+D39+D38+D37+D44+D41+D42</f>
        <v>65564.6</v>
      </c>
      <c r="E45" s="29"/>
    </row>
    <row r="46" spans="1:5" ht="47.25" customHeight="1">
      <c r="A46" s="43" t="s">
        <v>7</v>
      </c>
      <c r="B46" s="44"/>
      <c r="C46" s="44"/>
      <c r="D46" s="44"/>
      <c r="E46" s="44"/>
    </row>
    <row r="47" spans="1:5" ht="90.75" customHeight="1">
      <c r="A47" s="45">
        <v>1</v>
      </c>
      <c r="B47" s="12" t="s">
        <v>115</v>
      </c>
      <c r="C47" s="13">
        <v>3</v>
      </c>
      <c r="D47" s="16"/>
      <c r="E47" s="46" t="s">
        <v>6</v>
      </c>
    </row>
    <row r="48" spans="1:5" ht="90.75" customHeight="1">
      <c r="A48" s="45"/>
      <c r="B48" s="12" t="s">
        <v>103</v>
      </c>
      <c r="C48" s="16"/>
      <c r="D48" s="13">
        <v>3</v>
      </c>
      <c r="E48" s="46"/>
    </row>
    <row r="49" spans="1:5" ht="43.5">
      <c r="A49" s="42" t="s">
        <v>4</v>
      </c>
      <c r="B49" s="42"/>
      <c r="C49" s="14">
        <f>C47+C48</f>
        <v>3</v>
      </c>
      <c r="D49" s="14">
        <f>D47+D48</f>
        <v>3</v>
      </c>
      <c r="E49" s="15"/>
    </row>
    <row r="50" spans="1:5" ht="43.5">
      <c r="A50" s="43" t="s">
        <v>35</v>
      </c>
      <c r="B50" s="44"/>
      <c r="C50" s="44"/>
      <c r="D50" s="44"/>
      <c r="E50" s="44"/>
    </row>
    <row r="51" spans="1:5" ht="130.5" customHeight="1">
      <c r="A51" s="9">
        <v>1</v>
      </c>
      <c r="B51" s="31" t="s">
        <v>36</v>
      </c>
      <c r="C51" s="13">
        <v>10000</v>
      </c>
      <c r="D51" s="13"/>
      <c r="E51" s="58" t="s">
        <v>116</v>
      </c>
    </row>
    <row r="52" spans="1:5" ht="183" customHeight="1">
      <c r="A52" s="9">
        <v>2</v>
      </c>
      <c r="B52" s="31" t="s">
        <v>37</v>
      </c>
      <c r="C52" s="13"/>
      <c r="D52" s="13">
        <v>10000</v>
      </c>
      <c r="E52" s="58"/>
    </row>
    <row r="53" spans="1:5" ht="41.25" customHeight="1">
      <c r="A53" s="42" t="s">
        <v>4</v>
      </c>
      <c r="B53" s="42"/>
      <c r="C53" s="14">
        <f>C51+C52</f>
        <v>10000</v>
      </c>
      <c r="D53" s="14">
        <f>D51+D52</f>
        <v>10000</v>
      </c>
      <c r="E53" s="15"/>
    </row>
    <row r="54" spans="1:5" ht="58.5" customHeight="1">
      <c r="A54" s="43" t="s">
        <v>38</v>
      </c>
      <c r="B54" s="44"/>
      <c r="C54" s="44"/>
      <c r="D54" s="44"/>
      <c r="E54" s="44"/>
    </row>
    <row r="55" spans="1:5" ht="130.5" customHeight="1">
      <c r="A55" s="45">
        <v>1</v>
      </c>
      <c r="B55" s="12" t="s">
        <v>117</v>
      </c>
      <c r="C55" s="13">
        <v>830</v>
      </c>
      <c r="D55" s="13"/>
      <c r="E55" s="47" t="s">
        <v>149</v>
      </c>
    </row>
    <row r="56" spans="1:5" ht="132" customHeight="1">
      <c r="A56" s="45"/>
      <c r="B56" s="12" t="s">
        <v>118</v>
      </c>
      <c r="C56" s="13"/>
      <c r="D56" s="13">
        <v>830</v>
      </c>
      <c r="E56" s="48"/>
    </row>
    <row r="57" spans="1:5" ht="46.5" customHeight="1">
      <c r="A57" s="42" t="s">
        <v>4</v>
      </c>
      <c r="B57" s="42"/>
      <c r="C57" s="14">
        <f>C55+C56</f>
        <v>830</v>
      </c>
      <c r="D57" s="14">
        <f>D55+D56</f>
        <v>830</v>
      </c>
      <c r="E57" s="15"/>
    </row>
    <row r="58" spans="1:5" ht="105" customHeight="1">
      <c r="A58" s="43" t="s">
        <v>57</v>
      </c>
      <c r="B58" s="44"/>
      <c r="C58" s="44"/>
      <c r="D58" s="44"/>
      <c r="E58" s="44"/>
    </row>
    <row r="59" spans="1:5" ht="169.5" customHeight="1">
      <c r="A59" s="9"/>
      <c r="B59" s="32" t="s">
        <v>119</v>
      </c>
      <c r="C59" s="33">
        <v>2399.30029</v>
      </c>
      <c r="D59" s="33"/>
      <c r="E59" s="47" t="s">
        <v>147</v>
      </c>
    </row>
    <row r="60" spans="1:5" ht="150.75" customHeight="1">
      <c r="A60" s="9"/>
      <c r="B60" s="32" t="s">
        <v>120</v>
      </c>
      <c r="C60" s="33">
        <v>1846.49937</v>
      </c>
      <c r="D60" s="33"/>
      <c r="E60" s="64"/>
    </row>
    <row r="61" spans="1:5" ht="174">
      <c r="A61" s="9"/>
      <c r="B61" s="32" t="s">
        <v>121</v>
      </c>
      <c r="C61" s="33"/>
      <c r="D61" s="33">
        <f>C59</f>
        <v>2399.30029</v>
      </c>
      <c r="E61" s="64"/>
    </row>
    <row r="62" spans="1:5" ht="147.75" customHeight="1">
      <c r="A62" s="9"/>
      <c r="B62" s="32" t="s">
        <v>122</v>
      </c>
      <c r="C62" s="33"/>
      <c r="D62" s="33">
        <f>C60</f>
        <v>1846.49937</v>
      </c>
      <c r="E62" s="65"/>
    </row>
    <row r="63" spans="1:5" ht="48.75" customHeight="1">
      <c r="A63" s="42" t="s">
        <v>4</v>
      </c>
      <c r="B63" s="42"/>
      <c r="C63" s="34">
        <f>C59+C60+C61+C62</f>
        <v>4245.799660000001</v>
      </c>
      <c r="D63" s="34">
        <f>D59+D60+D61+D62</f>
        <v>4245.799660000001</v>
      </c>
      <c r="E63" s="11"/>
    </row>
    <row r="64" spans="1:5" ht="58.5" customHeight="1">
      <c r="A64" s="43" t="s">
        <v>17</v>
      </c>
      <c r="B64" s="44"/>
      <c r="C64" s="44"/>
      <c r="D64" s="44"/>
      <c r="E64" s="44"/>
    </row>
    <row r="65" spans="1:5" ht="227.25" customHeight="1">
      <c r="A65" s="45">
        <v>1</v>
      </c>
      <c r="B65" s="17" t="s">
        <v>18</v>
      </c>
      <c r="C65" s="13">
        <v>16218</v>
      </c>
      <c r="D65" s="16"/>
      <c r="E65" s="46" t="s">
        <v>90</v>
      </c>
    </row>
    <row r="66" spans="1:5" ht="131.25">
      <c r="A66" s="45"/>
      <c r="B66" s="17" t="s">
        <v>19</v>
      </c>
      <c r="C66" s="13">
        <f>6780+1220</f>
        <v>8000</v>
      </c>
      <c r="D66" s="16"/>
      <c r="E66" s="58"/>
    </row>
    <row r="67" spans="1:5" ht="131.25">
      <c r="A67" s="45"/>
      <c r="B67" s="17" t="s">
        <v>31</v>
      </c>
      <c r="C67" s="13">
        <v>90</v>
      </c>
      <c r="D67" s="16"/>
      <c r="E67" s="58"/>
    </row>
    <row r="68" spans="1:5" ht="131.25">
      <c r="A68" s="45"/>
      <c r="B68" s="17" t="s">
        <v>20</v>
      </c>
      <c r="C68" s="13">
        <v>550</v>
      </c>
      <c r="D68" s="16"/>
      <c r="E68" s="58"/>
    </row>
    <row r="69" spans="1:5" ht="87">
      <c r="A69" s="45"/>
      <c r="B69" s="17" t="s">
        <v>27</v>
      </c>
      <c r="C69" s="10">
        <f>2264+400</f>
        <v>2664</v>
      </c>
      <c r="D69" s="10"/>
      <c r="E69" s="58"/>
    </row>
    <row r="70" spans="1:5" ht="87">
      <c r="A70" s="45"/>
      <c r="B70" s="17" t="s">
        <v>21</v>
      </c>
      <c r="C70" s="16"/>
      <c r="D70" s="13">
        <f>24858+2264</f>
        <v>27122</v>
      </c>
      <c r="E70" s="58"/>
    </row>
    <row r="71" spans="1:5" ht="138.75" customHeight="1">
      <c r="A71" s="45">
        <v>2</v>
      </c>
      <c r="B71" s="17" t="s">
        <v>123</v>
      </c>
      <c r="C71" s="13">
        <v>194.83</v>
      </c>
      <c r="D71" s="13"/>
      <c r="E71" s="46" t="s">
        <v>149</v>
      </c>
    </row>
    <row r="72" spans="1:5" ht="134.25" customHeight="1">
      <c r="A72" s="45"/>
      <c r="B72" s="17" t="s">
        <v>124</v>
      </c>
      <c r="C72" s="16"/>
      <c r="D72" s="13">
        <v>194.83</v>
      </c>
      <c r="E72" s="46"/>
    </row>
    <row r="73" spans="1:5" ht="174.75">
      <c r="A73" s="45">
        <v>3</v>
      </c>
      <c r="B73" s="17" t="s">
        <v>28</v>
      </c>
      <c r="C73" s="13">
        <v>4000</v>
      </c>
      <c r="D73" s="13"/>
      <c r="E73" s="47" t="s">
        <v>145</v>
      </c>
    </row>
    <row r="74" spans="1:5" ht="87">
      <c r="A74" s="45"/>
      <c r="B74" s="17" t="s">
        <v>29</v>
      </c>
      <c r="C74" s="13">
        <v>790</v>
      </c>
      <c r="D74" s="13"/>
      <c r="E74" s="50"/>
    </row>
    <row r="75" spans="1:5" ht="87">
      <c r="A75" s="45"/>
      <c r="B75" s="17" t="s">
        <v>30</v>
      </c>
      <c r="C75" s="13">
        <v>103</v>
      </c>
      <c r="D75" s="13"/>
      <c r="E75" s="50"/>
    </row>
    <row r="76" spans="1:5" ht="131.25">
      <c r="A76" s="45"/>
      <c r="B76" s="17" t="s">
        <v>31</v>
      </c>
      <c r="C76" s="13">
        <v>441</v>
      </c>
      <c r="D76" s="13"/>
      <c r="E76" s="50"/>
    </row>
    <row r="77" spans="1:5" ht="87">
      <c r="A77" s="45"/>
      <c r="B77" s="17" t="s">
        <v>24</v>
      </c>
      <c r="C77" s="10"/>
      <c r="D77" s="10">
        <f>3914.14+1820</f>
        <v>5734.139999999999</v>
      </c>
      <c r="E77" s="48"/>
    </row>
    <row r="78" spans="1:5" ht="58.5" customHeight="1">
      <c r="A78" s="42" t="s">
        <v>4</v>
      </c>
      <c r="B78" s="42"/>
      <c r="C78" s="14">
        <f>SUM(C65:C77)</f>
        <v>33050.83</v>
      </c>
      <c r="D78" s="14">
        <f>SUM(D65:D77)</f>
        <v>33050.97</v>
      </c>
      <c r="E78" s="15"/>
    </row>
    <row r="79" spans="1:5" ht="118.5" customHeight="1">
      <c r="A79" s="43" t="s">
        <v>25</v>
      </c>
      <c r="B79" s="44"/>
      <c r="C79" s="44"/>
      <c r="D79" s="44"/>
      <c r="E79" s="44"/>
    </row>
    <row r="80" spans="1:5" ht="99.75" customHeight="1">
      <c r="A80" s="45">
        <v>1</v>
      </c>
      <c r="B80" s="17" t="s">
        <v>125</v>
      </c>
      <c r="C80" s="13">
        <v>2500.2</v>
      </c>
      <c r="D80" s="16"/>
      <c r="E80" s="46" t="s">
        <v>92</v>
      </c>
    </row>
    <row r="81" spans="1:5" ht="97.5" customHeight="1">
      <c r="A81" s="45"/>
      <c r="B81" s="17" t="s">
        <v>126</v>
      </c>
      <c r="C81" s="13"/>
      <c r="D81" s="13">
        <v>2500.2</v>
      </c>
      <c r="E81" s="46"/>
    </row>
    <row r="82" spans="1:5" ht="58.5" customHeight="1">
      <c r="A82" s="42" t="s">
        <v>4</v>
      </c>
      <c r="B82" s="42"/>
      <c r="C82" s="14">
        <f>C80+C81</f>
        <v>2500.2</v>
      </c>
      <c r="D82" s="14">
        <f>D80+D81</f>
        <v>2500.2</v>
      </c>
      <c r="E82" s="15"/>
    </row>
    <row r="83" spans="1:5" ht="58.5" customHeight="1">
      <c r="A83" s="43" t="s">
        <v>8</v>
      </c>
      <c r="B83" s="44"/>
      <c r="C83" s="44"/>
      <c r="D83" s="44"/>
      <c r="E83" s="44"/>
    </row>
    <row r="84" spans="1:5" ht="130.5" customHeight="1">
      <c r="A84" s="45">
        <v>1</v>
      </c>
      <c r="B84" s="17" t="s">
        <v>127</v>
      </c>
      <c r="C84" s="13">
        <v>320</v>
      </c>
      <c r="D84" s="16"/>
      <c r="E84" s="46" t="s">
        <v>149</v>
      </c>
    </row>
    <row r="85" spans="1:5" ht="133.5" customHeight="1">
      <c r="A85" s="45"/>
      <c r="B85" s="17" t="s">
        <v>128</v>
      </c>
      <c r="C85" s="13">
        <v>87.2</v>
      </c>
      <c r="D85" s="16"/>
      <c r="E85" s="46"/>
    </row>
    <row r="86" spans="1:5" ht="145.5" customHeight="1">
      <c r="A86" s="45"/>
      <c r="B86" s="17" t="s">
        <v>129</v>
      </c>
      <c r="C86" s="16"/>
      <c r="D86" s="13">
        <v>407.2</v>
      </c>
      <c r="E86" s="46"/>
    </row>
    <row r="87" spans="1:5" ht="58.5" customHeight="1">
      <c r="A87" s="42" t="s">
        <v>4</v>
      </c>
      <c r="B87" s="42"/>
      <c r="C87" s="14">
        <f>C84+C85+C86</f>
        <v>407.2</v>
      </c>
      <c r="D87" s="14">
        <f>D84+D85+D86</f>
        <v>407.2</v>
      </c>
      <c r="E87" s="15"/>
    </row>
    <row r="88" spans="1:5" ht="58.5" customHeight="1">
      <c r="A88" s="43" t="s">
        <v>34</v>
      </c>
      <c r="B88" s="44"/>
      <c r="C88" s="44"/>
      <c r="D88" s="44"/>
      <c r="E88" s="44"/>
    </row>
    <row r="89" spans="1:5" ht="115.5" customHeight="1">
      <c r="A89" s="45">
        <v>1</v>
      </c>
      <c r="B89" s="17" t="s">
        <v>130</v>
      </c>
      <c r="C89" s="10">
        <v>31</v>
      </c>
      <c r="D89" s="10"/>
      <c r="E89" s="46" t="s">
        <v>149</v>
      </c>
    </row>
    <row r="90" spans="1:5" ht="115.5" customHeight="1">
      <c r="A90" s="45"/>
      <c r="B90" s="17" t="s">
        <v>131</v>
      </c>
      <c r="C90" s="10">
        <v>744.8</v>
      </c>
      <c r="D90" s="10"/>
      <c r="E90" s="46"/>
    </row>
    <row r="91" spans="1:5" ht="115.5" customHeight="1">
      <c r="A91" s="45"/>
      <c r="B91" s="17" t="s">
        <v>132</v>
      </c>
      <c r="C91" s="10"/>
      <c r="D91" s="10">
        <v>775.8</v>
      </c>
      <c r="E91" s="46"/>
    </row>
    <row r="92" spans="1:5" ht="58.5" customHeight="1">
      <c r="A92" s="42" t="s">
        <v>4</v>
      </c>
      <c r="B92" s="42"/>
      <c r="C92" s="14">
        <f>C89+C90+C91</f>
        <v>775.8</v>
      </c>
      <c r="D92" s="14">
        <f>D89+D90+D91</f>
        <v>775.8</v>
      </c>
      <c r="E92" s="15"/>
    </row>
    <row r="93" spans="1:5" ht="58.5" customHeight="1">
      <c r="A93" s="43" t="s">
        <v>9</v>
      </c>
      <c r="B93" s="44"/>
      <c r="C93" s="44"/>
      <c r="D93" s="44"/>
      <c r="E93" s="44"/>
    </row>
    <row r="94" spans="1:5" ht="147" customHeight="1">
      <c r="A94" s="45">
        <v>1</v>
      </c>
      <c r="B94" s="17" t="s">
        <v>133</v>
      </c>
      <c r="C94" s="13">
        <v>20.5</v>
      </c>
      <c r="D94" s="16"/>
      <c r="E94" s="46" t="s">
        <v>149</v>
      </c>
    </row>
    <row r="95" spans="1:5" ht="132" customHeight="1">
      <c r="A95" s="45"/>
      <c r="B95" s="17" t="s">
        <v>134</v>
      </c>
      <c r="C95" s="13"/>
      <c r="D95" s="13">
        <v>20.5</v>
      </c>
      <c r="E95" s="46"/>
    </row>
    <row r="96" spans="1:5" ht="43.5">
      <c r="A96" s="42" t="s">
        <v>4</v>
      </c>
      <c r="B96" s="42"/>
      <c r="C96" s="14">
        <f>C93+C94+C95</f>
        <v>20.5</v>
      </c>
      <c r="D96" s="14">
        <f>D93+D94+D95</f>
        <v>20.5</v>
      </c>
      <c r="E96" s="15"/>
    </row>
    <row r="97" spans="1:5" ht="58.5" customHeight="1">
      <c r="A97" s="43" t="s">
        <v>13</v>
      </c>
      <c r="B97" s="44"/>
      <c r="C97" s="44"/>
      <c r="D97" s="44"/>
      <c r="E97" s="44"/>
    </row>
    <row r="98" spans="1:5" ht="148.5" customHeight="1">
      <c r="A98" s="45">
        <v>1</v>
      </c>
      <c r="B98" s="17" t="s">
        <v>14</v>
      </c>
      <c r="C98" s="13"/>
      <c r="D98" s="13">
        <v>197.24</v>
      </c>
      <c r="E98" s="17" t="s">
        <v>73</v>
      </c>
    </row>
    <row r="99" spans="1:5" ht="130.5" customHeight="1">
      <c r="A99" s="45"/>
      <c r="B99" s="46" t="s">
        <v>15</v>
      </c>
      <c r="C99" s="13">
        <f>197.24</f>
        <v>197.24</v>
      </c>
      <c r="D99" s="13"/>
      <c r="E99" s="46" t="s">
        <v>72</v>
      </c>
    </row>
    <row r="100" spans="1:5" ht="166.5" customHeight="1">
      <c r="A100" s="45">
        <v>2</v>
      </c>
      <c r="B100" s="46"/>
      <c r="C100" s="13">
        <f>17252.7</f>
        <v>17252.7</v>
      </c>
      <c r="D100" s="13"/>
      <c r="E100" s="46"/>
    </row>
    <row r="101" spans="1:5" ht="199.5" customHeight="1">
      <c r="A101" s="45"/>
      <c r="B101" s="17" t="s">
        <v>74</v>
      </c>
      <c r="C101" s="13">
        <v>22947.6</v>
      </c>
      <c r="D101" s="13"/>
      <c r="E101" s="17" t="s">
        <v>93</v>
      </c>
    </row>
    <row r="102" spans="1:5" ht="131.25">
      <c r="A102" s="45"/>
      <c r="B102" s="17" t="s">
        <v>16</v>
      </c>
      <c r="C102" s="13"/>
      <c r="D102" s="13">
        <v>40200.3</v>
      </c>
      <c r="E102" s="17" t="s">
        <v>94</v>
      </c>
    </row>
    <row r="103" spans="1:5" ht="184.5" customHeight="1">
      <c r="A103" s="45">
        <v>3</v>
      </c>
      <c r="B103" s="17" t="s">
        <v>64</v>
      </c>
      <c r="C103" s="13">
        <f>1232.53846+181.746-148.79365</f>
        <v>1265.49081</v>
      </c>
      <c r="D103" s="13"/>
      <c r="E103" s="49" t="s">
        <v>86</v>
      </c>
    </row>
    <row r="104" spans="1:5" ht="174.75" customHeight="1">
      <c r="A104" s="45"/>
      <c r="B104" s="17" t="s">
        <v>70</v>
      </c>
      <c r="C104" s="13">
        <f>148.79365+3594.29137</f>
        <v>3743.08502</v>
      </c>
      <c r="D104" s="13"/>
      <c r="E104" s="49"/>
    </row>
    <row r="105" spans="1:5" ht="211.5" customHeight="1">
      <c r="A105" s="45"/>
      <c r="B105" s="17" t="s">
        <v>71</v>
      </c>
      <c r="C105" s="13"/>
      <c r="D105" s="13">
        <v>1232.53846</v>
      </c>
      <c r="E105" s="49"/>
    </row>
    <row r="106" spans="1:5" ht="226.5" customHeight="1">
      <c r="A106" s="45"/>
      <c r="B106" s="17" t="s">
        <v>32</v>
      </c>
      <c r="C106" s="13"/>
      <c r="D106" s="13">
        <v>181.746</v>
      </c>
      <c r="E106" s="49"/>
    </row>
    <row r="107" spans="1:5" ht="123.75" customHeight="1">
      <c r="A107" s="45"/>
      <c r="B107" s="17" t="s">
        <v>33</v>
      </c>
      <c r="C107" s="13"/>
      <c r="D107" s="13">
        <v>3594.29137</v>
      </c>
      <c r="E107" s="49"/>
    </row>
    <row r="108" spans="1:5" ht="144" customHeight="1">
      <c r="A108" s="45">
        <v>4</v>
      </c>
      <c r="B108" s="17" t="s">
        <v>66</v>
      </c>
      <c r="C108" s="13"/>
      <c r="D108" s="13">
        <v>63.57849</v>
      </c>
      <c r="E108" s="46" t="s">
        <v>95</v>
      </c>
    </row>
    <row r="109" spans="1:5" ht="141.75" customHeight="1">
      <c r="A109" s="45"/>
      <c r="B109" s="17" t="s">
        <v>67</v>
      </c>
      <c r="C109" s="13">
        <v>2</v>
      </c>
      <c r="D109" s="13"/>
      <c r="E109" s="46"/>
    </row>
    <row r="110" spans="1:5" ht="156.75" customHeight="1">
      <c r="A110" s="45"/>
      <c r="B110" s="17" t="s">
        <v>68</v>
      </c>
      <c r="C110" s="13">
        <v>61.57849</v>
      </c>
      <c r="D110" s="13"/>
      <c r="E110" s="46"/>
    </row>
    <row r="111" spans="1:5" ht="162" customHeight="1">
      <c r="A111" s="45">
        <v>5</v>
      </c>
      <c r="B111" s="17" t="s">
        <v>64</v>
      </c>
      <c r="C111" s="13">
        <v>27533.9</v>
      </c>
      <c r="D111" s="13"/>
      <c r="E111" s="46" t="s">
        <v>69</v>
      </c>
    </row>
    <row r="112" spans="1:5" ht="142.5" customHeight="1">
      <c r="A112" s="45"/>
      <c r="B112" s="17" t="s">
        <v>65</v>
      </c>
      <c r="C112" s="13"/>
      <c r="D112" s="13">
        <v>27533.9</v>
      </c>
      <c r="E112" s="46"/>
    </row>
    <row r="113" spans="1:5" ht="58.5" customHeight="1">
      <c r="A113" s="42" t="s">
        <v>4</v>
      </c>
      <c r="B113" s="42"/>
      <c r="C113" s="14">
        <f>SUM(C98:C112)</f>
        <v>73003.59432</v>
      </c>
      <c r="D113" s="14">
        <f>SUM(D98:D112)</f>
        <v>73003.59432</v>
      </c>
      <c r="E113" s="35"/>
    </row>
    <row r="114" spans="1:5" ht="58.5" customHeight="1">
      <c r="A114" s="43" t="s">
        <v>10</v>
      </c>
      <c r="B114" s="44"/>
      <c r="C114" s="44"/>
      <c r="D114" s="44"/>
      <c r="E114" s="44"/>
    </row>
    <row r="115" spans="1:5" ht="190.5" customHeight="1">
      <c r="A115" s="45">
        <v>1</v>
      </c>
      <c r="B115" s="12" t="s">
        <v>135</v>
      </c>
      <c r="C115" s="13">
        <v>23.7</v>
      </c>
      <c r="D115" s="16"/>
      <c r="E115" s="46" t="s">
        <v>149</v>
      </c>
    </row>
    <row r="116" spans="1:5" ht="196.5" customHeight="1">
      <c r="A116" s="45"/>
      <c r="B116" s="12" t="s">
        <v>136</v>
      </c>
      <c r="C116" s="16"/>
      <c r="D116" s="13">
        <v>23.7</v>
      </c>
      <c r="E116" s="46"/>
    </row>
    <row r="117" spans="1:5" ht="52.5" customHeight="1">
      <c r="A117" s="42" t="s">
        <v>4</v>
      </c>
      <c r="B117" s="42"/>
      <c r="C117" s="14">
        <f>C115+C116</f>
        <v>23.7</v>
      </c>
      <c r="D117" s="14">
        <f>D115+D116</f>
        <v>23.7</v>
      </c>
      <c r="E117" s="15"/>
    </row>
    <row r="118" spans="1:5" ht="265.5" customHeight="1">
      <c r="A118" s="43" t="s">
        <v>63</v>
      </c>
      <c r="B118" s="44"/>
      <c r="C118" s="44"/>
      <c r="D118" s="44"/>
      <c r="E118" s="44"/>
    </row>
    <row r="119" spans="1:5" ht="138.75" customHeight="1">
      <c r="A119" s="9">
        <v>1</v>
      </c>
      <c r="B119" s="31" t="s">
        <v>137</v>
      </c>
      <c r="C119" s="13"/>
      <c r="D119" s="13">
        <v>56973</v>
      </c>
      <c r="E119" s="17" t="s">
        <v>61</v>
      </c>
    </row>
    <row r="120" spans="1:7" ht="108.75" customHeight="1">
      <c r="A120" s="9">
        <v>2</v>
      </c>
      <c r="B120" s="31" t="s">
        <v>138</v>
      </c>
      <c r="C120" s="13"/>
      <c r="D120" s="13">
        <v>909.6</v>
      </c>
      <c r="E120" s="47" t="s">
        <v>62</v>
      </c>
      <c r="G120" s="36"/>
    </row>
    <row r="121" spans="1:7" ht="108.75" customHeight="1">
      <c r="A121" s="9">
        <v>3</v>
      </c>
      <c r="B121" s="31" t="s">
        <v>139</v>
      </c>
      <c r="C121" s="13"/>
      <c r="D121" s="13">
        <v>547.8</v>
      </c>
      <c r="E121" s="48"/>
      <c r="G121" s="36"/>
    </row>
    <row r="122" spans="1:5" ht="144.75" customHeight="1">
      <c r="A122" s="9">
        <v>4</v>
      </c>
      <c r="B122" s="31" t="s">
        <v>150</v>
      </c>
      <c r="C122" s="13"/>
      <c r="D122" s="13">
        <v>12000</v>
      </c>
      <c r="E122" s="17" t="s">
        <v>60</v>
      </c>
    </row>
    <row r="123" spans="1:5" ht="263.25" customHeight="1">
      <c r="A123" s="24">
        <v>5</v>
      </c>
      <c r="B123" s="37" t="s">
        <v>140</v>
      </c>
      <c r="C123" s="38"/>
      <c r="D123" s="38">
        <v>50000</v>
      </c>
      <c r="E123" s="39" t="s">
        <v>146</v>
      </c>
    </row>
    <row r="124" spans="1:5" ht="131.25">
      <c r="A124" s="61">
        <v>6</v>
      </c>
      <c r="B124" s="70" t="s">
        <v>141</v>
      </c>
      <c r="C124" s="26"/>
      <c r="D124" s="26">
        <v>7700</v>
      </c>
      <c r="E124" s="27" t="s">
        <v>96</v>
      </c>
    </row>
    <row r="125" spans="1:5" ht="131.25">
      <c r="A125" s="62"/>
      <c r="B125" s="71"/>
      <c r="C125" s="13"/>
      <c r="D125" s="13">
        <v>18400</v>
      </c>
      <c r="E125" s="27" t="s">
        <v>97</v>
      </c>
    </row>
    <row r="126" spans="1:5" ht="179.25" customHeight="1">
      <c r="A126" s="62"/>
      <c r="B126" s="71"/>
      <c r="C126" s="26"/>
      <c r="D126" s="26">
        <v>7700</v>
      </c>
      <c r="E126" s="27" t="s">
        <v>142</v>
      </c>
    </row>
    <row r="127" spans="1:5" ht="142.5" customHeight="1">
      <c r="A127" s="9">
        <v>7</v>
      </c>
      <c r="B127" s="17" t="s">
        <v>143</v>
      </c>
      <c r="C127" s="13">
        <f>D119+D120+D122+D124+D125+D123+D126+D121</f>
        <v>154230.4</v>
      </c>
      <c r="D127" s="13"/>
      <c r="E127" s="17" t="s">
        <v>58</v>
      </c>
    </row>
    <row r="128" spans="1:5" ht="52.5" customHeight="1">
      <c r="A128" s="42" t="s">
        <v>4</v>
      </c>
      <c r="B128" s="42"/>
      <c r="C128" s="14">
        <f>SUM(C119:C127)</f>
        <v>154230.4</v>
      </c>
      <c r="D128" s="14">
        <f>SUM(D119:D127)</f>
        <v>154230.4</v>
      </c>
      <c r="E128" s="15"/>
    </row>
    <row r="129" spans="1:5" ht="241.5" customHeight="1">
      <c r="A129" s="43" t="s">
        <v>87</v>
      </c>
      <c r="B129" s="44"/>
      <c r="C129" s="44"/>
      <c r="D129" s="44"/>
      <c r="E129" s="44"/>
    </row>
    <row r="130" spans="1:5" ht="196.5" customHeight="1">
      <c r="A130" s="9">
        <v>1</v>
      </c>
      <c r="B130" s="17" t="s">
        <v>41</v>
      </c>
      <c r="C130" s="10">
        <f>D133+D134+D135+D136+D137+D138-4830.325</f>
        <v>105695.721</v>
      </c>
      <c r="D130" s="10"/>
      <c r="E130" s="17" t="s">
        <v>42</v>
      </c>
    </row>
    <row r="131" spans="1:5" ht="196.5" customHeight="1">
      <c r="A131" s="9">
        <v>2</v>
      </c>
      <c r="B131" s="17" t="s">
        <v>88</v>
      </c>
      <c r="C131" s="10">
        <v>13716.725</v>
      </c>
      <c r="D131" s="10"/>
      <c r="E131" s="17" t="s">
        <v>43</v>
      </c>
    </row>
    <row r="132" spans="1:5" ht="196.5" customHeight="1">
      <c r="A132" s="9">
        <v>3</v>
      </c>
      <c r="B132" s="17" t="s">
        <v>88</v>
      </c>
      <c r="C132" s="10"/>
      <c r="D132" s="10">
        <v>8886.4</v>
      </c>
      <c r="E132" s="17" t="s">
        <v>44</v>
      </c>
    </row>
    <row r="133" spans="1:5" ht="256.5" customHeight="1">
      <c r="A133" s="9">
        <v>4</v>
      </c>
      <c r="B133" s="17" t="s">
        <v>45</v>
      </c>
      <c r="C133" s="10"/>
      <c r="D133" s="10">
        <v>2696.61</v>
      </c>
      <c r="E133" s="17" t="s">
        <v>46</v>
      </c>
    </row>
    <row r="134" spans="1:5" ht="196.5" customHeight="1">
      <c r="A134" s="9">
        <v>5</v>
      </c>
      <c r="B134" s="17" t="s">
        <v>47</v>
      </c>
      <c r="C134" s="10"/>
      <c r="D134" s="10">
        <v>150.735</v>
      </c>
      <c r="E134" s="17" t="s">
        <v>48</v>
      </c>
    </row>
    <row r="135" spans="1:5" ht="196.5" customHeight="1">
      <c r="A135" s="9">
        <v>6</v>
      </c>
      <c r="B135" s="17" t="s">
        <v>49</v>
      </c>
      <c r="C135" s="10"/>
      <c r="D135" s="10">
        <v>804.134</v>
      </c>
      <c r="E135" s="17" t="s">
        <v>50</v>
      </c>
    </row>
    <row r="136" spans="1:5" ht="256.5" customHeight="1">
      <c r="A136" s="9">
        <v>7</v>
      </c>
      <c r="B136" s="17" t="s">
        <v>47</v>
      </c>
      <c r="C136" s="10"/>
      <c r="D136" s="10">
        <v>7458.839</v>
      </c>
      <c r="E136" s="17" t="s">
        <v>51</v>
      </c>
    </row>
    <row r="137" spans="1:5" ht="249.75" customHeight="1">
      <c r="A137" s="9">
        <v>8</v>
      </c>
      <c r="B137" s="17" t="s">
        <v>47</v>
      </c>
      <c r="C137" s="10"/>
      <c r="D137" s="10">
        <v>98815.728</v>
      </c>
      <c r="E137" s="17" t="s">
        <v>52</v>
      </c>
    </row>
    <row r="138" spans="1:5" ht="196.5" customHeight="1">
      <c r="A138" s="9">
        <v>9</v>
      </c>
      <c r="B138" s="17" t="s">
        <v>89</v>
      </c>
      <c r="C138" s="10"/>
      <c r="D138" s="10">
        <v>600</v>
      </c>
      <c r="E138" s="17" t="s">
        <v>53</v>
      </c>
    </row>
    <row r="139" spans="1:5" ht="40.5" customHeight="1">
      <c r="A139" s="59" t="s">
        <v>54</v>
      </c>
      <c r="B139" s="60"/>
      <c r="C139" s="40">
        <f>SUM(C130:C138)</f>
        <v>119412.44600000001</v>
      </c>
      <c r="D139" s="40">
        <f>SUM(D130:D138)</f>
        <v>119412.446</v>
      </c>
      <c r="E139" s="41"/>
    </row>
    <row r="140" spans="1:5" ht="44.25" customHeight="1">
      <c r="A140" s="42" t="s">
        <v>11</v>
      </c>
      <c r="B140" s="42"/>
      <c r="C140" s="14">
        <f>C20+C49+C87+C96+C117+C16+C113+C45+C82+C24+C78+C92+C53+C57+C10+C35+C128+C139+C63</f>
        <v>867229.0197800001</v>
      </c>
      <c r="D140" s="14">
        <f>D20+D49+D87+D96+D117+D16+D113+D45+D82+D24+D78+D92+D53+D57+D10+D35+D128+D139+D63</f>
        <v>867228.72878</v>
      </c>
      <c r="E140" s="15"/>
    </row>
  </sheetData>
  <sheetProtection/>
  <mergeCells count="98">
    <mergeCell ref="A73:A77"/>
    <mergeCell ref="E73:E77"/>
    <mergeCell ref="A89:A91"/>
    <mergeCell ref="E94:E95"/>
    <mergeCell ref="A26:A28"/>
    <mergeCell ref="A57:B57"/>
    <mergeCell ref="A71:A72"/>
    <mergeCell ref="E29:E30"/>
    <mergeCell ref="B29:B30"/>
    <mergeCell ref="C29:C30"/>
    <mergeCell ref="E26:E28"/>
    <mergeCell ref="A29:A32"/>
    <mergeCell ref="A58:E58"/>
    <mergeCell ref="E59:E62"/>
    <mergeCell ref="A63:B63"/>
    <mergeCell ref="A45:B45"/>
    <mergeCell ref="D29:D30"/>
    <mergeCell ref="A53:B53"/>
    <mergeCell ref="A47:A48"/>
    <mergeCell ref="A35:B35"/>
    <mergeCell ref="A115:A116"/>
    <mergeCell ref="A139:B139"/>
    <mergeCell ref="A100:A102"/>
    <mergeCell ref="A113:B113"/>
    <mergeCell ref="E99:E100"/>
    <mergeCell ref="E65:E70"/>
    <mergeCell ref="A129:E129"/>
    <mergeCell ref="A124:A126"/>
    <mergeCell ref="B124:B126"/>
    <mergeCell ref="E120:E121"/>
    <mergeCell ref="A78:B78"/>
    <mergeCell ref="E71:E72"/>
    <mergeCell ref="A50:E50"/>
    <mergeCell ref="E51:E52"/>
    <mergeCell ref="A46:E46"/>
    <mergeCell ref="A140:B140"/>
    <mergeCell ref="A96:B96"/>
    <mergeCell ref="A97:E97"/>
    <mergeCell ref="A98:A99"/>
    <mergeCell ref="B99:B100"/>
    <mergeCell ref="A93:E93"/>
    <mergeCell ref="A111:A112"/>
    <mergeCell ref="E111:E112"/>
    <mergeCell ref="A103:A107"/>
    <mergeCell ref="A114:E114"/>
    <mergeCell ref="A25:E25"/>
    <mergeCell ref="E89:E91"/>
    <mergeCell ref="A83:E83"/>
    <mergeCell ref="A80:A81"/>
    <mergeCell ref="A88:E88"/>
    <mergeCell ref="A7:E7"/>
    <mergeCell ref="A8:A9"/>
    <mergeCell ref="E8:E9"/>
    <mergeCell ref="A10:B10"/>
    <mergeCell ref="A14:A15"/>
    <mergeCell ref="A21:E21"/>
    <mergeCell ref="A17:E17"/>
    <mergeCell ref="A18:A19"/>
    <mergeCell ref="A2:E3"/>
    <mergeCell ref="A5:A6"/>
    <mergeCell ref="B5:B6"/>
    <mergeCell ref="C5:C6"/>
    <mergeCell ref="D5:D6"/>
    <mergeCell ref="E47:E48"/>
    <mergeCell ref="E22:E23"/>
    <mergeCell ref="A24:B24"/>
    <mergeCell ref="A36:E36"/>
    <mergeCell ref="E32:E33"/>
    <mergeCell ref="A11:E11"/>
    <mergeCell ref="A12:A13"/>
    <mergeCell ref="E12:E13"/>
    <mergeCell ref="E5:E6"/>
    <mergeCell ref="E84:E86"/>
    <mergeCell ref="A64:E64"/>
    <mergeCell ref="A65:A70"/>
    <mergeCell ref="A84:A86"/>
    <mergeCell ref="A82:B82"/>
    <mergeCell ref="E14:E15"/>
    <mergeCell ref="A16:B16"/>
    <mergeCell ref="A20:B20"/>
    <mergeCell ref="A79:E79"/>
    <mergeCell ref="E18:E19"/>
    <mergeCell ref="A49:B49"/>
    <mergeCell ref="A118:E118"/>
    <mergeCell ref="E37:E44"/>
    <mergeCell ref="A117:B117"/>
    <mergeCell ref="E115:E116"/>
    <mergeCell ref="A94:A95"/>
    <mergeCell ref="A128:B128"/>
    <mergeCell ref="A54:E54"/>
    <mergeCell ref="A55:A56"/>
    <mergeCell ref="E80:E81"/>
    <mergeCell ref="E55:E56"/>
    <mergeCell ref="A92:B92"/>
    <mergeCell ref="E103:E107"/>
    <mergeCell ref="A108:A110"/>
    <mergeCell ref="E108:E110"/>
    <mergeCell ref="A87:B87"/>
  </mergeCells>
  <printOptions horizontalCentered="1"/>
  <pageMargins left="0.15748031496062992" right="0.15748031496062992" top="0.2755905511811024" bottom="0.1968503937007874" header="0.15748031496062992" footer="0.15748031496062992"/>
  <pageSetup fitToHeight="21" horizontalDpi="600" verticalDpi="600" orientation="landscape" paperSize="9" scale="28" r:id="rId1"/>
  <headerFooter alignWithMargins="0">
    <oddFooter>&amp;L&amp;"Times New Roman,обычный"&amp;12&amp;D &amp;T&amp;C&amp;"Times New Roman,обычный"&amp;12&amp;P</oddFooter>
  </headerFooter>
  <rowBreaks count="9" manualBreakCount="9">
    <brk id="20" max="4" man="1"/>
    <brk id="33" max="4" man="1"/>
    <brk id="45" max="4" man="1"/>
    <brk id="63" max="4" man="1"/>
    <brk id="78" max="4" man="1"/>
    <brk id="96" max="4" man="1"/>
    <brk id="107" max="4" man="1"/>
    <brk id="119" max="4" man="1"/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Чимбир</dc:creator>
  <cp:keywords/>
  <dc:description/>
  <cp:lastModifiedBy>chimbir@depfin.samara.ru</cp:lastModifiedBy>
  <cp:lastPrinted>2015-11-27T11:26:13Z</cp:lastPrinted>
  <dcterms:created xsi:type="dcterms:W3CDTF">2014-10-15T16:40:59Z</dcterms:created>
  <dcterms:modified xsi:type="dcterms:W3CDTF">2015-11-27T12:24:29Z</dcterms:modified>
  <cp:category/>
  <cp:version/>
  <cp:contentType/>
  <cp:contentStatus/>
</cp:coreProperties>
</file>