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9320" windowHeight="8820" activeTab="0"/>
  </bookViews>
  <sheets>
    <sheet name="Лист 1" sheetId="1" r:id="rId1"/>
  </sheets>
  <definedNames>
    <definedName name="_xlnm.Print_Titles" localSheetId="0">'Лист 1'!$4:$4</definedName>
    <definedName name="_xlnm.Print_Area" localSheetId="0">'Лист 1'!$A$1:$F$51</definedName>
  </definedNames>
  <calcPr fullCalcOnLoad="1"/>
</workbook>
</file>

<file path=xl/sharedStrings.xml><?xml version="1.0" encoding="utf-8"?>
<sst xmlns="http://schemas.openxmlformats.org/spreadsheetml/2006/main" count="77" uniqueCount="62">
  <si>
    <t>Приложение 3</t>
  </si>
  <si>
    <t>тыс. рублей</t>
  </si>
  <si>
    <t>№ п/п</t>
  </si>
  <si>
    <t>Наименование расходного обязательства  (мероприятия, объекта)</t>
  </si>
  <si>
    <t>Доп. расходы на 2017 год</t>
  </si>
  <si>
    <t>Доп. расходы на 2018 год</t>
  </si>
  <si>
    <t>Комментарии</t>
  </si>
  <si>
    <t>ВСЕГО:</t>
  </si>
  <si>
    <t>Итого по ГРБС:</t>
  </si>
  <si>
    <t xml:space="preserve">Предложения по увеличению расходной части областного бюджета в 2017-2019 годах </t>
  </si>
  <si>
    <t>Доп. расходы на 2019 год</t>
  </si>
  <si>
    <t>Министерство спорта Самарской области</t>
  </si>
  <si>
    <t>Департамент информационных технологий и связи Самарской области</t>
  </si>
  <si>
    <t>Департамент управления делами Губернатора Самарской области и Правительства Самарской области</t>
  </si>
  <si>
    <t>Министерство энергетики и жилищно-коммунального хозяйства Самарской области</t>
  </si>
  <si>
    <t>Министерство строительства Самарской области</t>
  </si>
  <si>
    <t>Министерство образования и науки Самарской области</t>
  </si>
  <si>
    <t>Служба мировых судей Самарской области</t>
  </si>
  <si>
    <t>Министерство экономического развития, инвестиций и торговли Самарской области</t>
  </si>
  <si>
    <t>Субсидии религиозным организациям на проведение мероприятий, обеспечивающих осуществление культурно-просветительской деятельности</t>
  </si>
  <si>
    <t>Министерство транспорта и автомобильных дорог Самарской области</t>
  </si>
  <si>
    <t>Обеспечение деятельности государственного казенного учреждения Самарской области «Служба эксплуатации зданий и транспортного обеспечения»</t>
  </si>
  <si>
    <t>Министерство управления финансами Самарской области</t>
  </si>
  <si>
    <t>Зарезервированные бюджетные ассигнования</t>
  </si>
  <si>
    <t>Реализация мероприятий государственной программы Самарской области «Развитие информационно-телекоммуникационной инфраструктуры Самарской области» на 2014 – 2020 годы</t>
  </si>
  <si>
    <t>Проведение выставочных мероприятий, совещаний, конференций, семинаров, форумов, смотров в сфере образования, фестивалей, конкурсов, соревнований, олимпиад, праздников</t>
  </si>
  <si>
    <t xml:space="preserve">Предоставление субсидий некоммерческим организациям по содействию развития молодежного предпринимательства в рамках подпрограммы «Развитие малого и среднего предпринимательства в Самарской области» на 2014 – 2019 годы  </t>
  </si>
  <si>
    <t>Предоставление субсидий юридическим лицам на возмещение процентной ставки по кредиту на строительство коллективного средства размещения</t>
  </si>
  <si>
    <t>Министерство имущественных отношений Самарской области</t>
  </si>
  <si>
    <t>Приобретение имущества в собственность Самарской области для ГБУ "Самарский зоопарк"</t>
  </si>
  <si>
    <t>Обеспечение деятельности ГКУ «Агентство по обеспечению деятельности мировых судей Самарской области»</t>
  </si>
  <si>
    <t>Подготовка и утверждение документации по планировке территории для размещения объектов регионального значения</t>
  </si>
  <si>
    <t>Средства на закупку оборудования для обслуживания и содержания тренировочных площадок и баз спортивных команд</t>
  </si>
  <si>
    <t>Восстановление средств, направленных на оплату услуг в целях ремонтно-восстановительных работ по капитальному ремонту кровли здания полномочного представительства, пострадавшему в результате урагана</t>
  </si>
  <si>
    <t xml:space="preserve">Поддержка приоритетного проекта "Создание в Самарской области газохимического комплекса" </t>
  </si>
  <si>
    <t>Создание презентационных видеороликов для продвижения Самарской области на Чемпионате мира по футболу - 2018</t>
  </si>
  <si>
    <t xml:space="preserve">Строительство мостового перехода "Фрунзенский" </t>
  </si>
  <si>
    <t>В целях финансирования заключенного государственного контракта на выполнение строительно-монтажных работ по объекту</t>
  </si>
  <si>
    <t>Создание комфортной языковой среды для иностранных гостей в регионе в рамках подготовки к ЧМ - 2018</t>
  </si>
  <si>
    <t>Проведение общественно-значимых мероприятий (День работника профобразования, День учителя, Студент года)</t>
  </si>
  <si>
    <t>Благоустройство и озеленение территории, прилегающей к стадиону</t>
  </si>
  <si>
    <t>Мероприятия в рамках подготовки проведения Чемпионата мира по футболу 2018</t>
  </si>
  <si>
    <t>В целях постановки на кадастр земельных участков для размещения коллектора и очистных сооружений "Постников овраг" и коллектора и очистных сооружений "Орлов овраг".</t>
  </si>
  <si>
    <t xml:space="preserve">Предоставление субсидий ГБУ "Региональное агентство по энергосбережению и повышению энергетической эффективности" </t>
  </si>
  <si>
    <t>В целях оплаты исполнительных листов</t>
  </si>
  <si>
    <t xml:space="preserve">Предоставление субсидий социально ориентированным некоммерческим организациям </t>
  </si>
  <si>
    <t xml:space="preserve">В целях оказания дополнительной государственной поддержки по созданию гостиничной инфраструктуры к Чемпионату мира </t>
  </si>
  <si>
    <t>В целях размещения и функционирования питомника государственного бюджетного учреждения Самарской области "Самарский зоопарк"</t>
  </si>
  <si>
    <t>В целях оплаты коммунальных услуг, услуг связи, приобретение картриджей для многофункциональных устройств.</t>
  </si>
  <si>
    <t>Полномочное представительство Губернатора Самарской области при Президенте Российской Федерации и Правительстве Российской Федерации</t>
  </si>
  <si>
    <t xml:space="preserve">В целях организации электронного взаимодействия органов власти и гражданского общества </t>
  </si>
  <si>
    <t xml:space="preserve">В целях поддержки социально ориентированных некоммерческих организаций, 
на проведение мероприятий для молодежи и ветеранов </t>
  </si>
  <si>
    <t>Средства на проведение социально значимых мероприятий</t>
  </si>
  <si>
    <t>Предлагается направить на продолжение работ по строительству Поволжского Православного института имени Святителя Алексия Митрополита Московского г.о. Тольятти и Храма Серафима Саровского, реконструкции Исторической мечети.</t>
  </si>
  <si>
    <t>В целях запуска работы базовых площадок в Тольятти, Сызрани, Чапаевске, а также создания онлайн-платформы и приложения для мобильных устройств для дистанционного образования в формате интернет-портала.</t>
  </si>
  <si>
    <t>Проектирование и строительство  резервуарного усреднителя со встроенной насосной станцией для аккумулирования поверхностных сточных вод с площадки размещения футбольного стадиона и других объектов инфраструктуры Чемпионата мира по футболу, ул. Демократическая, Барбошин овраг, Самарская область.</t>
  </si>
  <si>
    <t>Оснащение средствами фото-видеофиксации нарушений правил дорожного движения в целях обеспечения безопасности в рамках подготовки и проведения чемпионата мира по футболу на территории Самарской области</t>
  </si>
  <si>
    <t xml:space="preserve"> Подготовка празднования 50-летия ОАО «АВТОВАЗ» и выпуска первого легкового автомобиля</t>
  </si>
  <si>
    <t>В целях продолжения выполнения работ по строительству объекта «Выставочный зал со сквером, игровыми площадками, фонтаном, в рамках подготовки празднования 50-летия ОАО «АВТОВАЗ» и выпуска первого легкового автомобиля»</t>
  </si>
  <si>
    <t>В целях проведения работ по благоустройству в г.о. Самара гостевых и туристических маршрутов</t>
  </si>
  <si>
    <t>Реализация указанного проекта позволит:
наиболее полно использовать имеющиеся мощности газотранспортной системы, что способствует кратному увеличению объемов поставки газа в Самарскую область;
диверсифицировать использование природного газа из сферы производства топлива в сферу производства высокотехнологичных синтетических продуктов путем создания одного из крупнейших в мире газохимических комбинатов по производству на основе диметилового эфира с высокой добавленной стоимостью, таких как синтетические мономеры (этилен, пропилен), полиэтилен и продукты их полимеризации, метанол, компоненты топлива, присадки и т.д.</t>
  </si>
  <si>
    <t xml:space="preserve">Создание презентационных видеороликов в целях формирования образа гостеприимного региона, комфортного для отдыха, жизни, работы и развития бизнеса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</si>
</sst>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#,##0.0_ ;\-#,##0.0\ "/>
    <numFmt numFmtId="175" formatCode="00\.00\.00"/>
    <numFmt numFmtId="176" formatCode="#,##0.00_р_."/>
    <numFmt numFmtId="177" formatCode="#,##0.00000"/>
    <numFmt numFmtId="178" formatCode="_-* #,##0.0\ _₽_-;\-* #,##0.0\ _₽_-;_-* &quot;-&quot;??\ _₽_-;_-@_-"/>
    <numFmt numFmtId="179" formatCode="#,##0.000"/>
    <numFmt numFmtId="180" formatCode="_-* #,##0.0\ _₽_-;\-* #,##0.0\ _₽_-;_-* &quot;-&quot;?\ _₽_-;_-@_-"/>
    <numFmt numFmtId="181" formatCode="_-* #,##0.0_р_._-;\-* #,##0.0_р_._-;_-* &quot;-&quot;??_р_._-;_-@_-"/>
    <numFmt numFmtId="182" formatCode="_-* #,##0_р_._-;\-* #,##0_р_._-;_-* &quot;-&quot;??_р_._-;_-@_-"/>
    <numFmt numFmtId="183" formatCode="#,##0_р_."/>
    <numFmt numFmtId="184" formatCode="#,##0.00000_р_."/>
  </numFmts>
  <fonts count="48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21"/>
      <name val="Times New Roman"/>
      <family val="2"/>
    </font>
    <font>
      <sz val="25"/>
      <name val="Times New Roman"/>
      <family val="2"/>
    </font>
    <font>
      <b/>
      <sz val="21"/>
      <name val="Times New Roman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24"/>
      <name val="Times New Roman"/>
      <family val="2"/>
    </font>
    <font>
      <b/>
      <sz val="26"/>
      <name val="Times New Roman"/>
      <family val="2"/>
    </font>
    <font>
      <b/>
      <sz val="24"/>
      <name val="Times New Roman"/>
      <family val="2"/>
    </font>
    <font>
      <b/>
      <sz val="25"/>
      <name val="Times New Roman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5" fillId="0" borderId="9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33" borderId="10" xfId="60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center" vertical="center" wrapText="1"/>
      <protection/>
    </xf>
    <xf numFmtId="172" fontId="11" fillId="0" borderId="10" xfId="60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/>
    </xf>
    <xf numFmtId="0" fontId="8" fillId="33" borderId="10" xfId="60" applyFont="1" applyFill="1" applyBorder="1" applyAlignment="1">
      <alignment horizontal="center" vertical="center" wrapText="1"/>
      <protection/>
    </xf>
    <xf numFmtId="0" fontId="2" fillId="4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1" fillId="0" borderId="10" xfId="60" applyFont="1" applyFill="1" applyBorder="1" applyAlignment="1">
      <alignment horizontal="center" vertical="center" wrapText="1"/>
      <protection/>
    </xf>
    <xf numFmtId="3" fontId="11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173" fontId="3" fillId="0" borderId="10" xfId="0" applyNumberFormat="1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>
      <alignment/>
    </xf>
    <xf numFmtId="172" fontId="3" fillId="0" borderId="10" xfId="60" applyNumberFormat="1" applyFont="1" applyFill="1" applyBorder="1" applyAlignment="1">
      <alignment horizontal="center" vertical="center" wrapText="1"/>
      <protection/>
    </xf>
    <xf numFmtId="3" fontId="3" fillId="0" borderId="10" xfId="60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3" fontId="11" fillId="33" borderId="10" xfId="60" applyNumberFormat="1" applyFont="1" applyFill="1" applyBorder="1" applyAlignment="1">
      <alignment horizontal="center" vertical="center" wrapText="1"/>
      <protection/>
    </xf>
    <xf numFmtId="3" fontId="3" fillId="0" borderId="10" xfId="74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60" applyNumberFormat="1" applyFont="1" applyFill="1" applyBorder="1" applyAlignment="1">
      <alignment horizontal="center" vertical="center" wrapText="1"/>
      <protection/>
    </xf>
    <xf numFmtId="0" fontId="8" fillId="0" borderId="11" xfId="6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right" vertical="center"/>
    </xf>
    <xf numFmtId="0" fontId="11" fillId="0" borderId="10" xfId="53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left" vertical="center" wrapText="1"/>
      <protection/>
    </xf>
    <xf numFmtId="0" fontId="3" fillId="33" borderId="10" xfId="60" applyFont="1" applyFill="1" applyBorder="1" applyAlignment="1">
      <alignment vertical="center" wrapText="1"/>
      <protection/>
    </xf>
    <xf numFmtId="2" fontId="3" fillId="0" borderId="11" xfId="60" applyNumberFormat="1" applyFont="1" applyFill="1" applyBorder="1" applyAlignment="1">
      <alignment vertical="center" wrapText="1"/>
      <protection/>
    </xf>
    <xf numFmtId="0" fontId="3" fillId="0" borderId="10" xfId="60" applyNumberFormat="1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vertical="center" wrapText="1"/>
    </xf>
    <xf numFmtId="172" fontId="11" fillId="33" borderId="10" xfId="60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60" applyFont="1" applyFill="1" applyBorder="1" applyAlignment="1">
      <alignment horizontal="left" vertical="center" wrapText="1"/>
      <protection/>
    </xf>
    <xf numFmtId="172" fontId="3" fillId="0" borderId="10" xfId="60" applyNumberFormat="1" applyFont="1" applyFill="1" applyBorder="1" applyAlignment="1">
      <alignment vertical="center" wrapText="1"/>
      <protection/>
    </xf>
    <xf numFmtId="175" fontId="3" fillId="0" borderId="10" xfId="58" applyNumberFormat="1" applyFont="1" applyFill="1" applyBorder="1" applyAlignment="1" applyProtection="1">
      <alignment horizontal="left" vertical="center" wrapText="1"/>
      <protection hidden="1"/>
    </xf>
    <xf numFmtId="173" fontId="3" fillId="33" borderId="10" xfId="0" applyNumberFormat="1" applyFont="1" applyFill="1" applyBorder="1" applyAlignment="1" applyProtection="1">
      <alignment vertical="center" wrapText="1"/>
      <protection hidden="1"/>
    </xf>
    <xf numFmtId="172" fontId="3" fillId="0" borderId="10" xfId="60" applyNumberFormat="1" applyFont="1" applyFill="1" applyBorder="1" applyAlignment="1">
      <alignment horizontal="left" vertical="center" wrapText="1"/>
      <protection/>
    </xf>
    <xf numFmtId="3" fontId="11" fillId="0" borderId="10" xfId="0" applyNumberFormat="1" applyFont="1" applyFill="1" applyBorder="1" applyAlignment="1">
      <alignment horizontal="center" vertical="center"/>
    </xf>
    <xf numFmtId="172" fontId="3" fillId="0" borderId="11" xfId="60" applyNumberFormat="1" applyFont="1" applyFill="1" applyBorder="1" applyAlignment="1">
      <alignment horizontal="left" vertical="center" wrapText="1"/>
      <protection/>
    </xf>
    <xf numFmtId="3" fontId="3" fillId="0" borderId="11" xfId="74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 applyProtection="1">
      <alignment horizontal="left" vertical="center" wrapText="1"/>
      <protection hidden="1"/>
    </xf>
    <xf numFmtId="3" fontId="2" fillId="0" borderId="0" xfId="0" applyNumberFormat="1" applyFont="1" applyBorder="1" applyAlignment="1">
      <alignment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0" fillId="33" borderId="10" xfId="60" applyFont="1" applyFill="1" applyBorder="1" applyAlignment="1">
      <alignment horizontal="center" vertical="center" wrapText="1"/>
      <protection/>
    </xf>
    <xf numFmtId="0" fontId="11" fillId="13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13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0" xfId="60" applyFont="1" applyFill="1" applyBorder="1" applyAlignment="1">
      <alignment horizontal="center" vertical="center" wrapText="1"/>
      <protection/>
    </xf>
    <xf numFmtId="175" fontId="3" fillId="0" borderId="11" xfId="58" applyNumberFormat="1" applyFont="1" applyFill="1" applyBorder="1" applyAlignment="1" applyProtection="1">
      <alignment horizontal="left" vertical="center" wrapText="1"/>
      <protection hidden="1"/>
    </xf>
    <xf numFmtId="175" fontId="3" fillId="0" borderId="12" xfId="58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60" applyFont="1" applyFill="1" applyBorder="1" applyAlignment="1">
      <alignment horizontal="center" vertical="center" wrapText="1"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top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3" xfId="60"/>
    <cellStyle name="Обычный 3 2" xfId="61"/>
    <cellStyle name="Обычный 3 2 2" xfId="62"/>
    <cellStyle name="Обычный 3 2 3" xfId="63"/>
    <cellStyle name="Обычный 4" xfId="64"/>
    <cellStyle name="Обычный 5" xfId="65"/>
    <cellStyle name="Обычный 7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Финансовый 3 2" xfId="78"/>
    <cellStyle name="Финансовый 4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Zeros="0" tabSelected="1" view="pageBreakPreview" zoomScale="40" zoomScaleNormal="70" zoomScaleSheetLayoutView="40" zoomScalePageLayoutView="0" workbookViewId="0" topLeftCell="A1">
      <pane ySplit="4" topLeftCell="A41" activePane="bottomLeft" state="frozen"/>
      <selection pane="topLeft" activeCell="A1" sqref="A1"/>
      <selection pane="bottomLeft" activeCell="F4" sqref="F4"/>
    </sheetView>
  </sheetViews>
  <sheetFormatPr defaultColWidth="9.00390625" defaultRowHeight="15.75"/>
  <cols>
    <col min="1" max="1" width="7.50390625" style="21" customWidth="1"/>
    <col min="2" max="2" width="96.50390625" style="44" customWidth="1"/>
    <col min="3" max="3" width="24.50390625" style="1" customWidth="1"/>
    <col min="4" max="4" width="24.625" style="1" customWidth="1"/>
    <col min="5" max="5" width="24.00390625" style="1" customWidth="1"/>
    <col min="6" max="6" width="159.125" style="43" customWidth="1"/>
    <col min="7" max="7" width="15.25390625" style="28" customWidth="1"/>
    <col min="8" max="8" width="11.625" style="3" bestFit="1" customWidth="1"/>
    <col min="9" max="16384" width="9.00390625" style="3" customWidth="1"/>
  </cols>
  <sheetData>
    <row r="1" spans="1:7" s="2" customFormat="1" ht="31.5">
      <c r="A1" s="11"/>
      <c r="B1" s="44"/>
      <c r="C1" s="1"/>
      <c r="D1" s="1"/>
      <c r="E1" s="1"/>
      <c r="F1" s="32" t="s">
        <v>0</v>
      </c>
      <c r="G1" s="27"/>
    </row>
    <row r="2" spans="1:7" s="2" customFormat="1" ht="31.5">
      <c r="A2" s="65" t="s">
        <v>9</v>
      </c>
      <c r="B2" s="65"/>
      <c r="C2" s="65"/>
      <c r="D2" s="65"/>
      <c r="E2" s="65"/>
      <c r="F2" s="65"/>
      <c r="G2" s="27"/>
    </row>
    <row r="3" spans="1:7" s="2" customFormat="1" ht="31.5">
      <c r="A3" s="66"/>
      <c r="B3" s="66"/>
      <c r="C3" s="10"/>
      <c r="D3" s="1"/>
      <c r="E3" s="1"/>
      <c r="F3" s="33" t="s">
        <v>1</v>
      </c>
      <c r="G3" s="27"/>
    </row>
    <row r="4" spans="1:6" ht="93">
      <c r="A4" s="4" t="s">
        <v>2</v>
      </c>
      <c r="B4" s="12" t="s">
        <v>3</v>
      </c>
      <c r="C4" s="6" t="s">
        <v>4</v>
      </c>
      <c r="D4" s="6" t="s">
        <v>5</v>
      </c>
      <c r="E4" s="6" t="s">
        <v>10</v>
      </c>
      <c r="F4" s="34" t="s">
        <v>6</v>
      </c>
    </row>
    <row r="5" spans="1:6" ht="30">
      <c r="A5" s="60" t="s">
        <v>49</v>
      </c>
      <c r="B5" s="60"/>
      <c r="C5" s="60"/>
      <c r="D5" s="60"/>
      <c r="E5" s="60"/>
      <c r="F5" s="60"/>
    </row>
    <row r="6" spans="1:6" ht="95.25">
      <c r="A6" s="14">
        <v>1</v>
      </c>
      <c r="B6" s="17" t="s">
        <v>21</v>
      </c>
      <c r="C6" s="23">
        <v>650</v>
      </c>
      <c r="D6" s="20"/>
      <c r="E6" s="20"/>
      <c r="F6" s="35" t="s">
        <v>33</v>
      </c>
    </row>
    <row r="7" spans="1:6" ht="31.5">
      <c r="A7" s="58" t="s">
        <v>8</v>
      </c>
      <c r="B7" s="58"/>
      <c r="C7" s="13">
        <f>C6</f>
        <v>650</v>
      </c>
      <c r="D7" s="13"/>
      <c r="E7" s="13"/>
      <c r="F7" s="36"/>
    </row>
    <row r="8" spans="1:6" ht="30">
      <c r="A8" s="60" t="s">
        <v>18</v>
      </c>
      <c r="B8" s="60"/>
      <c r="C8" s="60"/>
      <c r="D8" s="60"/>
      <c r="E8" s="60"/>
      <c r="F8" s="60"/>
    </row>
    <row r="9" spans="1:6" ht="126.75">
      <c r="A9" s="5">
        <v>1</v>
      </c>
      <c r="B9" s="17" t="s">
        <v>19</v>
      </c>
      <c r="C9" s="23">
        <f>50000+50000+19200</f>
        <v>119200</v>
      </c>
      <c r="D9" s="23"/>
      <c r="E9" s="23"/>
      <c r="F9" s="35" t="s">
        <v>53</v>
      </c>
    </row>
    <row r="10" spans="1:6" ht="190.5">
      <c r="A10" s="5">
        <v>3</v>
      </c>
      <c r="B10" s="17" t="s">
        <v>26</v>
      </c>
      <c r="C10" s="23">
        <v>4100</v>
      </c>
      <c r="D10" s="23"/>
      <c r="E10" s="23"/>
      <c r="F10" s="35" t="s">
        <v>54</v>
      </c>
    </row>
    <row r="11" spans="1:6" ht="285.75">
      <c r="A11" s="5">
        <v>4</v>
      </c>
      <c r="B11" s="45" t="s">
        <v>34</v>
      </c>
      <c r="C11" s="23">
        <f>5000</f>
        <v>5000</v>
      </c>
      <c r="D11" s="23"/>
      <c r="E11" s="23"/>
      <c r="F11" s="55" t="s">
        <v>60</v>
      </c>
    </row>
    <row r="12" spans="1:6" ht="111.75" customHeight="1">
      <c r="A12" s="5">
        <v>5</v>
      </c>
      <c r="B12" s="36" t="s">
        <v>27</v>
      </c>
      <c r="C12" s="23">
        <v>25000</v>
      </c>
      <c r="D12" s="23"/>
      <c r="E12" s="23"/>
      <c r="F12" s="36" t="s">
        <v>46</v>
      </c>
    </row>
    <row r="13" spans="1:6" ht="108.75" customHeight="1">
      <c r="A13" s="5">
        <v>6</v>
      </c>
      <c r="B13" s="36" t="s">
        <v>35</v>
      </c>
      <c r="C13" s="23">
        <v>2880</v>
      </c>
      <c r="D13" s="23"/>
      <c r="E13" s="23"/>
      <c r="F13" s="36" t="s">
        <v>61</v>
      </c>
    </row>
    <row r="14" spans="1:6" ht="31.5">
      <c r="A14" s="61" t="s">
        <v>8</v>
      </c>
      <c r="B14" s="61"/>
      <c r="C14" s="13">
        <f>SUM(C9:C13)</f>
        <v>156180</v>
      </c>
      <c r="D14" s="13">
        <f>SUM(D10:D13)</f>
        <v>0</v>
      </c>
      <c r="E14" s="13">
        <f>SUM(E10:E13)</f>
        <v>0</v>
      </c>
      <c r="F14" s="37"/>
    </row>
    <row r="15" spans="1:6" ht="30">
      <c r="A15" s="60" t="s">
        <v>28</v>
      </c>
      <c r="B15" s="60"/>
      <c r="C15" s="60"/>
      <c r="D15" s="60"/>
      <c r="E15" s="60"/>
      <c r="F15" s="60"/>
    </row>
    <row r="16" spans="1:6" ht="78" customHeight="1">
      <c r="A16" s="15">
        <v>1</v>
      </c>
      <c r="B16" s="17" t="s">
        <v>29</v>
      </c>
      <c r="C16" s="20">
        <v>3500</v>
      </c>
      <c r="D16" s="20"/>
      <c r="E16" s="20"/>
      <c r="F16" s="35" t="s">
        <v>47</v>
      </c>
    </row>
    <row r="17" spans="1:6" ht="31.5">
      <c r="A17" s="58" t="s">
        <v>8</v>
      </c>
      <c r="B17" s="58"/>
      <c r="C17" s="13">
        <f>C16</f>
        <v>3500</v>
      </c>
      <c r="D17" s="13"/>
      <c r="E17" s="13"/>
      <c r="F17" s="36"/>
    </row>
    <row r="18" spans="1:6" ht="30">
      <c r="A18" s="60" t="s">
        <v>20</v>
      </c>
      <c r="B18" s="60"/>
      <c r="C18" s="60"/>
      <c r="D18" s="60"/>
      <c r="E18" s="60"/>
      <c r="F18" s="60"/>
    </row>
    <row r="19" spans="1:6" ht="84" customHeight="1">
      <c r="A19" s="5">
        <v>1</v>
      </c>
      <c r="B19" s="17" t="s">
        <v>36</v>
      </c>
      <c r="C19" s="23">
        <v>150000</v>
      </c>
      <c r="D19" s="23"/>
      <c r="E19" s="23"/>
      <c r="F19" s="35" t="s">
        <v>37</v>
      </c>
    </row>
    <row r="20" spans="1:6" ht="31.5">
      <c r="A20" s="61" t="s">
        <v>8</v>
      </c>
      <c r="B20" s="61"/>
      <c r="C20" s="13">
        <f>C19</f>
        <v>150000</v>
      </c>
      <c r="D20" s="13">
        <f>D19</f>
        <v>0</v>
      </c>
      <c r="E20" s="13">
        <f>E19</f>
        <v>0</v>
      </c>
      <c r="F20" s="37"/>
    </row>
    <row r="21" spans="1:7" s="7" customFormat="1" ht="30">
      <c r="A21" s="60" t="s">
        <v>16</v>
      </c>
      <c r="B21" s="60"/>
      <c r="C21" s="60"/>
      <c r="D21" s="60"/>
      <c r="E21" s="60"/>
      <c r="F21" s="60"/>
      <c r="G21" s="29"/>
    </row>
    <row r="22" spans="1:7" s="9" customFormat="1" ht="75" customHeight="1">
      <c r="A22" s="5">
        <v>1</v>
      </c>
      <c r="B22" s="46" t="s">
        <v>41</v>
      </c>
      <c r="C22" s="20">
        <v>2000</v>
      </c>
      <c r="D22" s="20"/>
      <c r="E22" s="20"/>
      <c r="F22" s="36" t="s">
        <v>38</v>
      </c>
      <c r="G22" s="30"/>
    </row>
    <row r="23" spans="1:7" s="18" customFormat="1" ht="126.75">
      <c r="A23" s="26">
        <v>2</v>
      </c>
      <c r="B23" s="51" t="s">
        <v>25</v>
      </c>
      <c r="C23" s="24">
        <f>3141</f>
        <v>3141</v>
      </c>
      <c r="D23" s="20"/>
      <c r="E23" s="20"/>
      <c r="F23" s="36" t="s">
        <v>39</v>
      </c>
      <c r="G23" s="31"/>
    </row>
    <row r="24" spans="1:6" ht="31.5">
      <c r="A24" s="58" t="s">
        <v>8</v>
      </c>
      <c r="B24" s="58"/>
      <c r="C24" s="13">
        <f>SUM(C22:C23)</f>
        <v>5141</v>
      </c>
      <c r="D24" s="13">
        <f>SUM(D22:D23)</f>
        <v>0</v>
      </c>
      <c r="E24" s="22">
        <f>SUM(E22:E23)</f>
        <v>0</v>
      </c>
      <c r="F24" s="36"/>
    </row>
    <row r="25" spans="1:7" s="2" customFormat="1" ht="30.75">
      <c r="A25" s="59" t="s">
        <v>15</v>
      </c>
      <c r="B25" s="59"/>
      <c r="C25" s="59"/>
      <c r="D25" s="59"/>
      <c r="E25" s="59"/>
      <c r="F25" s="59"/>
      <c r="G25" s="27"/>
    </row>
    <row r="26" spans="1:7" s="2" customFormat="1" ht="58.5" customHeight="1">
      <c r="A26" s="5">
        <v>1</v>
      </c>
      <c r="B26" s="62" t="s">
        <v>41</v>
      </c>
      <c r="C26" s="19">
        <v>26365</v>
      </c>
      <c r="D26" s="19"/>
      <c r="E26" s="19"/>
      <c r="F26" s="36" t="s">
        <v>40</v>
      </c>
      <c r="G26" s="27"/>
    </row>
    <row r="27" spans="1:7" s="2" customFormat="1" ht="126.75">
      <c r="A27" s="5">
        <v>2</v>
      </c>
      <c r="B27" s="63"/>
      <c r="C27" s="19">
        <v>11000</v>
      </c>
      <c r="D27" s="19">
        <v>297000</v>
      </c>
      <c r="E27" s="19"/>
      <c r="F27" s="36" t="s">
        <v>55</v>
      </c>
      <c r="G27" s="27"/>
    </row>
    <row r="28" spans="1:7" s="2" customFormat="1" ht="117.75" customHeight="1">
      <c r="A28" s="5">
        <v>3</v>
      </c>
      <c r="B28" s="47" t="s">
        <v>31</v>
      </c>
      <c r="C28" s="19">
        <v>68000</v>
      </c>
      <c r="D28" s="19"/>
      <c r="E28" s="19"/>
      <c r="F28" s="36" t="s">
        <v>42</v>
      </c>
      <c r="G28" s="27"/>
    </row>
    <row r="29" spans="1:7" s="2" customFormat="1" ht="30.75">
      <c r="A29" s="64" t="s">
        <v>8</v>
      </c>
      <c r="B29" s="64"/>
      <c r="C29" s="13">
        <f>SUM(C26:C28)</f>
        <v>105365</v>
      </c>
      <c r="D29" s="13">
        <f>SUM(D26:D28)</f>
        <v>297000</v>
      </c>
      <c r="E29" s="13">
        <f>SUM(E26:E28)</f>
        <v>0</v>
      </c>
      <c r="F29" s="6"/>
      <c r="G29" s="27"/>
    </row>
    <row r="30" spans="1:6" ht="30">
      <c r="A30" s="60" t="s">
        <v>11</v>
      </c>
      <c r="B30" s="60"/>
      <c r="C30" s="60"/>
      <c r="D30" s="60"/>
      <c r="E30" s="60"/>
      <c r="F30" s="60"/>
    </row>
    <row r="31" spans="1:7" s="9" customFormat="1" ht="63">
      <c r="A31" s="5">
        <v>1</v>
      </c>
      <c r="B31" s="35" t="s">
        <v>41</v>
      </c>
      <c r="C31" s="20">
        <v>18415.636</v>
      </c>
      <c r="D31" s="20"/>
      <c r="E31" s="20"/>
      <c r="F31" s="38" t="s">
        <v>32</v>
      </c>
      <c r="G31" s="30"/>
    </row>
    <row r="32" spans="1:6" ht="31.5">
      <c r="A32" s="58" t="s">
        <v>8</v>
      </c>
      <c r="B32" s="58"/>
      <c r="C32" s="13">
        <f>SUM(C31:C31)</f>
        <v>18415.636</v>
      </c>
      <c r="D32" s="13">
        <f>SUM(D31:D31)</f>
        <v>0</v>
      </c>
      <c r="E32" s="22">
        <f>SUM(E31:E31)</f>
        <v>0</v>
      </c>
      <c r="F32" s="36"/>
    </row>
    <row r="33" spans="1:6" ht="30">
      <c r="A33" s="60" t="s">
        <v>12</v>
      </c>
      <c r="B33" s="60"/>
      <c r="C33" s="60"/>
      <c r="D33" s="60"/>
      <c r="E33" s="60"/>
      <c r="F33" s="60"/>
    </row>
    <row r="34" spans="1:6" ht="95.25">
      <c r="A34" s="5">
        <v>1</v>
      </c>
      <c r="B34" s="35" t="s">
        <v>41</v>
      </c>
      <c r="C34" s="20"/>
      <c r="D34" s="20">
        <v>420561.04</v>
      </c>
      <c r="E34" s="20">
        <v>521899.2</v>
      </c>
      <c r="F34" s="39" t="s">
        <v>56</v>
      </c>
    </row>
    <row r="35" spans="1:6" ht="31.5">
      <c r="A35" s="58" t="s">
        <v>8</v>
      </c>
      <c r="B35" s="58"/>
      <c r="C35" s="13">
        <f>SUM(C34)</f>
        <v>0</v>
      </c>
      <c r="D35" s="13">
        <f>SUM(D34)</f>
        <v>420561.04</v>
      </c>
      <c r="E35" s="13">
        <f>SUM(E34)</f>
        <v>521899.2</v>
      </c>
      <c r="F35" s="36"/>
    </row>
    <row r="36" spans="1:6" ht="30">
      <c r="A36" s="60" t="s">
        <v>17</v>
      </c>
      <c r="B36" s="60"/>
      <c r="C36" s="60"/>
      <c r="D36" s="60"/>
      <c r="E36" s="60"/>
      <c r="F36" s="60"/>
    </row>
    <row r="37" spans="1:6" ht="108.75" customHeight="1">
      <c r="A37" s="8">
        <v>1</v>
      </c>
      <c r="B37" s="48" t="s">
        <v>30</v>
      </c>
      <c r="C37" s="23">
        <v>4891.544</v>
      </c>
      <c r="D37" s="23"/>
      <c r="E37" s="23"/>
      <c r="F37" s="35" t="s">
        <v>48</v>
      </c>
    </row>
    <row r="38" spans="1:6" ht="31.5">
      <c r="A38" s="58" t="s">
        <v>8</v>
      </c>
      <c r="B38" s="58"/>
      <c r="C38" s="13">
        <f>C37</f>
        <v>4891.544</v>
      </c>
      <c r="D38" s="13">
        <f>D37</f>
        <v>0</v>
      </c>
      <c r="E38" s="13">
        <f>E37</f>
        <v>0</v>
      </c>
      <c r="F38" s="36"/>
    </row>
    <row r="39" spans="1:6" ht="30.75">
      <c r="A39" s="59" t="s">
        <v>14</v>
      </c>
      <c r="B39" s="59"/>
      <c r="C39" s="59"/>
      <c r="D39" s="59"/>
      <c r="E39" s="59"/>
      <c r="F39" s="59"/>
    </row>
    <row r="40" spans="1:6" s="9" customFormat="1" ht="78" customHeight="1">
      <c r="A40" s="16">
        <v>1</v>
      </c>
      <c r="B40" s="17" t="s">
        <v>41</v>
      </c>
      <c r="C40" s="20">
        <v>10000</v>
      </c>
      <c r="D40" s="20"/>
      <c r="E40" s="20"/>
      <c r="F40" s="56" t="s">
        <v>59</v>
      </c>
    </row>
    <row r="41" spans="1:6" s="9" customFormat="1" ht="95.25">
      <c r="A41" s="16">
        <v>2</v>
      </c>
      <c r="B41" s="17" t="s">
        <v>57</v>
      </c>
      <c r="C41" s="20">
        <v>11100</v>
      </c>
      <c r="D41" s="20"/>
      <c r="E41" s="20"/>
      <c r="F41" s="40" t="s">
        <v>58</v>
      </c>
    </row>
    <row r="42" spans="1:6" s="7" customFormat="1" ht="116.25" customHeight="1">
      <c r="A42" s="16">
        <v>3</v>
      </c>
      <c r="B42" s="17" t="s">
        <v>43</v>
      </c>
      <c r="C42" s="23">
        <v>8747.30629</v>
      </c>
      <c r="D42" s="20"/>
      <c r="E42" s="20"/>
      <c r="F42" s="57" t="s">
        <v>44</v>
      </c>
    </row>
    <row r="43" spans="1:6" ht="31.5">
      <c r="A43" s="61" t="s">
        <v>8</v>
      </c>
      <c r="B43" s="61"/>
      <c r="C43" s="13">
        <f>SUM(C40:C42)</f>
        <v>29847.30629</v>
      </c>
      <c r="D43" s="13">
        <f>SUM(D40:D42)</f>
        <v>0</v>
      </c>
      <c r="E43" s="13">
        <f>SUM(E40:E42)</f>
        <v>0</v>
      </c>
      <c r="F43" s="36"/>
    </row>
    <row r="44" spans="1:6" ht="30">
      <c r="A44" s="60" t="s">
        <v>13</v>
      </c>
      <c r="B44" s="60"/>
      <c r="C44" s="60"/>
      <c r="D44" s="60"/>
      <c r="E44" s="60"/>
      <c r="F44" s="60"/>
    </row>
    <row r="45" spans="1:8" ht="81" customHeight="1">
      <c r="A45" s="26">
        <v>1</v>
      </c>
      <c r="B45" s="53" t="s">
        <v>45</v>
      </c>
      <c r="C45" s="52">
        <f>40858-8920</f>
        <v>31938</v>
      </c>
      <c r="D45" s="52"/>
      <c r="E45" s="52"/>
      <c r="F45" s="45" t="s">
        <v>51</v>
      </c>
      <c r="H45" s="54"/>
    </row>
    <row r="46" spans="1:6" ht="159">
      <c r="A46" s="25">
        <v>2</v>
      </c>
      <c r="B46" s="49" t="s">
        <v>24</v>
      </c>
      <c r="C46" s="20">
        <v>38028.372</v>
      </c>
      <c r="D46" s="20"/>
      <c r="E46" s="20"/>
      <c r="F46" s="36" t="s">
        <v>50</v>
      </c>
    </row>
    <row r="47" spans="1:6" ht="30.75">
      <c r="A47" s="58" t="s">
        <v>8</v>
      </c>
      <c r="B47" s="58"/>
      <c r="C47" s="13">
        <f>SUM(C45:C46)</f>
        <v>69966.372</v>
      </c>
      <c r="D47" s="13">
        <f>SUM(D45:D46)</f>
        <v>0</v>
      </c>
      <c r="E47" s="22">
        <f>SUM(E45:E46)</f>
        <v>0</v>
      </c>
      <c r="F47" s="41"/>
    </row>
    <row r="48" spans="1:6" ht="30">
      <c r="A48" s="60" t="s">
        <v>22</v>
      </c>
      <c r="B48" s="60"/>
      <c r="C48" s="60"/>
      <c r="D48" s="60"/>
      <c r="E48" s="60"/>
      <c r="F48" s="60"/>
    </row>
    <row r="49" spans="1:6" ht="98.25" customHeight="1">
      <c r="A49" s="14">
        <v>1</v>
      </c>
      <c r="B49" s="17" t="s">
        <v>23</v>
      </c>
      <c r="C49" s="23">
        <f>26474.472-6473.2-3140.65</f>
        <v>16860.622</v>
      </c>
      <c r="D49" s="20"/>
      <c r="E49" s="20"/>
      <c r="F49" s="35" t="s">
        <v>52</v>
      </c>
    </row>
    <row r="50" spans="1:6" ht="31.5">
      <c r="A50" s="58" t="s">
        <v>8</v>
      </c>
      <c r="B50" s="58"/>
      <c r="C50" s="13">
        <f>C49</f>
        <v>16860.622</v>
      </c>
      <c r="D50" s="13">
        <f>D49</f>
        <v>0</v>
      </c>
      <c r="E50" s="13">
        <f>E49</f>
        <v>0</v>
      </c>
      <c r="F50" s="36"/>
    </row>
    <row r="51" spans="1:6" ht="31.5">
      <c r="A51" s="58" t="s">
        <v>7</v>
      </c>
      <c r="B51" s="58"/>
      <c r="C51" s="50">
        <f>C47+C43+C38+C35+C32+C24+C14+C20+C7+C50+C29+C17</f>
        <v>560817.48029</v>
      </c>
      <c r="D51" s="50">
        <f>D47+D43+D38+D35+D32+D24+D14+D20+D7+D50+D29+D17</f>
        <v>717561.04</v>
      </c>
      <c r="E51" s="50">
        <f>E47+E43+E38+E35+E32+E24+E14+E20+E7+E50+E29+E17</f>
        <v>521899.2</v>
      </c>
      <c r="F51" s="42"/>
    </row>
  </sheetData>
  <sheetProtection/>
  <mergeCells count="28">
    <mergeCell ref="A15:F15"/>
    <mergeCell ref="A21:F21"/>
    <mergeCell ref="A25:F25"/>
    <mergeCell ref="A2:F2"/>
    <mergeCell ref="A3:B3"/>
    <mergeCell ref="A5:F5"/>
    <mergeCell ref="A7:B7"/>
    <mergeCell ref="A8:F8"/>
    <mergeCell ref="A24:B24"/>
    <mergeCell ref="A14:B14"/>
    <mergeCell ref="A51:B51"/>
    <mergeCell ref="A36:F36"/>
    <mergeCell ref="A38:B38"/>
    <mergeCell ref="A43:B43"/>
    <mergeCell ref="A29:B29"/>
    <mergeCell ref="A30:F30"/>
    <mergeCell ref="A32:B32"/>
    <mergeCell ref="A33:F33"/>
    <mergeCell ref="A50:B50"/>
    <mergeCell ref="A17:B17"/>
    <mergeCell ref="A39:F39"/>
    <mergeCell ref="A47:B47"/>
    <mergeCell ref="A35:B35"/>
    <mergeCell ref="A48:F48"/>
    <mergeCell ref="A20:B20"/>
    <mergeCell ref="B26:B27"/>
    <mergeCell ref="A18:F18"/>
    <mergeCell ref="A44:F44"/>
  </mergeCells>
  <printOptions horizontalCentered="1"/>
  <pageMargins left="0.11811023622047245" right="0.11811023622047245" top="0.1968503937007874" bottom="0.2362204724409449" header="0.15748031496062992" footer="0.11811023622047245"/>
  <pageSetup fitToHeight="10" horizontalDpi="600" verticalDpi="600" orientation="landscape" paperSize="9" scale="40" r:id="rId1"/>
  <headerFooter>
    <oddFooter>&amp;C&amp;14&amp;P</oddFooter>
  </headerFooter>
  <rowBreaks count="2" manualBreakCount="2">
    <brk id="17" max="5" man="1"/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chimbir@depfin.samara.ru</dc:creator>
  <cp:keywords/>
  <dc:description/>
  <cp:lastModifiedBy>chimbir</cp:lastModifiedBy>
  <cp:lastPrinted>2017-09-21T05:35:42Z</cp:lastPrinted>
  <dcterms:created xsi:type="dcterms:W3CDTF">2016-06-02T14:45:35Z</dcterms:created>
  <dcterms:modified xsi:type="dcterms:W3CDTF">2017-09-21T09:27:08Z</dcterms:modified>
  <cp:category/>
  <cp:version/>
  <cp:contentType/>
  <cp:contentStatus/>
</cp:coreProperties>
</file>